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tomcza2\Desktop\"/>
    </mc:Choice>
  </mc:AlternateContent>
  <bookViews>
    <workbookView xWindow="0" yWindow="0" windowWidth="25200" windowHeight="12570"/>
  </bookViews>
  <sheets>
    <sheet name="kraina" sheetId="1" r:id="rId1"/>
    <sheet name="Arkusz1" sheetId="2" r:id="rId2"/>
  </sheets>
  <definedNames>
    <definedName name="_xlnm.Print_Area" localSheetId="1">Arkusz1!$B$4:$J$27</definedName>
  </definedNames>
  <calcPr calcId="0"/>
</workbook>
</file>

<file path=xl/calcChain.xml><?xml version="1.0" encoding="utf-8"?>
<calcChain xmlns="http://schemas.openxmlformats.org/spreadsheetml/2006/main">
  <c r="AN56" i="1" l="1"/>
  <c r="AO54" i="1"/>
  <c r="AO56" i="1"/>
  <c r="AS53" i="1" l="1"/>
  <c r="AS52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3" i="1"/>
  <c r="V9" i="1"/>
  <c r="V17" i="1"/>
  <c r="V25" i="1"/>
  <c r="V33" i="1"/>
  <c r="V41" i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V49" i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T4" i="1"/>
  <c r="U4" i="1"/>
  <c r="T5" i="1"/>
  <c r="V5" i="1" s="1"/>
  <c r="U5" i="1"/>
  <c r="T6" i="1"/>
  <c r="U6" i="1"/>
  <c r="T7" i="1"/>
  <c r="U7" i="1"/>
  <c r="T8" i="1"/>
  <c r="U8" i="1"/>
  <c r="T9" i="1"/>
  <c r="U9" i="1"/>
  <c r="T10" i="1"/>
  <c r="U10" i="1"/>
  <c r="T11" i="1"/>
  <c r="U11" i="1"/>
  <c r="T12" i="1"/>
  <c r="U12" i="1"/>
  <c r="T13" i="1"/>
  <c r="V13" i="1" s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V21" i="1" s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V29" i="1" s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V37" i="1" s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V45" i="1" s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T52" i="1"/>
  <c r="U52" i="1"/>
  <c r="U3" i="1"/>
  <c r="T3" i="1"/>
  <c r="S3" i="1" s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3" i="1"/>
  <c r="P3" i="1" s="1"/>
  <c r="K3" i="1"/>
  <c r="I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G3" i="1"/>
  <c r="Q3" i="1" s="1"/>
  <c r="F3" i="1"/>
  <c r="N52" i="1" l="1"/>
  <c r="P52" i="1"/>
  <c r="I52" i="1"/>
  <c r="K52" i="1"/>
  <c r="O52" i="1"/>
  <c r="Q52" i="1"/>
  <c r="O51" i="1"/>
  <c r="P51" i="1"/>
  <c r="I51" i="1"/>
  <c r="K51" i="1"/>
  <c r="N51" i="1"/>
  <c r="Q51" i="1"/>
  <c r="O50" i="1"/>
  <c r="Q50" i="1"/>
  <c r="P50" i="1"/>
  <c r="I50" i="1"/>
  <c r="I54" i="1" s="1"/>
  <c r="K50" i="1"/>
  <c r="N50" i="1"/>
  <c r="H50" i="1"/>
  <c r="O49" i="1"/>
  <c r="Q49" i="1"/>
  <c r="P49" i="1"/>
  <c r="I49" i="1"/>
  <c r="K49" i="1"/>
  <c r="N49" i="1"/>
  <c r="H49" i="1"/>
  <c r="J49" i="1"/>
  <c r="O48" i="1"/>
  <c r="Q48" i="1"/>
  <c r="P48" i="1"/>
  <c r="I48" i="1"/>
  <c r="K48" i="1"/>
  <c r="N48" i="1"/>
  <c r="H48" i="1"/>
  <c r="J48" i="1"/>
  <c r="O47" i="1"/>
  <c r="Q47" i="1"/>
  <c r="P47" i="1"/>
  <c r="I47" i="1"/>
  <c r="K47" i="1"/>
  <c r="N47" i="1"/>
  <c r="H47" i="1"/>
  <c r="J47" i="1"/>
  <c r="O46" i="1"/>
  <c r="Q46" i="1"/>
  <c r="P46" i="1"/>
  <c r="I46" i="1"/>
  <c r="K46" i="1"/>
  <c r="N46" i="1"/>
  <c r="H46" i="1"/>
  <c r="J46" i="1"/>
  <c r="O45" i="1"/>
  <c r="Q45" i="1"/>
  <c r="P45" i="1"/>
  <c r="I45" i="1"/>
  <c r="K45" i="1"/>
  <c r="N45" i="1"/>
  <c r="H45" i="1"/>
  <c r="J45" i="1"/>
  <c r="O44" i="1"/>
  <c r="Q44" i="1"/>
  <c r="P44" i="1"/>
  <c r="I44" i="1"/>
  <c r="K44" i="1"/>
  <c r="N44" i="1"/>
  <c r="H44" i="1"/>
  <c r="J44" i="1"/>
  <c r="O43" i="1"/>
  <c r="Q43" i="1"/>
  <c r="P43" i="1"/>
  <c r="I43" i="1"/>
  <c r="K43" i="1"/>
  <c r="N43" i="1"/>
  <c r="H43" i="1"/>
  <c r="J43" i="1"/>
  <c r="O42" i="1"/>
  <c r="Q42" i="1"/>
  <c r="P42" i="1"/>
  <c r="I42" i="1"/>
  <c r="K42" i="1"/>
  <c r="N42" i="1"/>
  <c r="H42" i="1"/>
  <c r="J42" i="1"/>
  <c r="O41" i="1"/>
  <c r="Q41" i="1"/>
  <c r="P41" i="1"/>
  <c r="I41" i="1"/>
  <c r="K41" i="1"/>
  <c r="N41" i="1"/>
  <c r="H41" i="1"/>
  <c r="J41" i="1"/>
  <c r="O40" i="1"/>
  <c r="Q40" i="1"/>
  <c r="P40" i="1"/>
  <c r="I40" i="1"/>
  <c r="K40" i="1"/>
  <c r="N40" i="1"/>
  <c r="H40" i="1"/>
  <c r="J40" i="1"/>
  <c r="O39" i="1"/>
  <c r="Q39" i="1"/>
  <c r="P39" i="1"/>
  <c r="I39" i="1"/>
  <c r="K39" i="1"/>
  <c r="N39" i="1"/>
  <c r="H39" i="1"/>
  <c r="J39" i="1"/>
  <c r="O38" i="1"/>
  <c r="Q38" i="1"/>
  <c r="P38" i="1"/>
  <c r="I38" i="1"/>
  <c r="K38" i="1"/>
  <c r="N38" i="1"/>
  <c r="H38" i="1"/>
  <c r="J38" i="1"/>
  <c r="O37" i="1"/>
  <c r="Q37" i="1"/>
  <c r="P37" i="1"/>
  <c r="I37" i="1"/>
  <c r="K37" i="1"/>
  <c r="N37" i="1"/>
  <c r="H37" i="1"/>
  <c r="J37" i="1"/>
  <c r="O36" i="1"/>
  <c r="Q36" i="1"/>
  <c r="P36" i="1"/>
  <c r="I36" i="1"/>
  <c r="K36" i="1"/>
  <c r="N36" i="1"/>
  <c r="H36" i="1"/>
  <c r="J36" i="1"/>
  <c r="O35" i="1"/>
  <c r="Q35" i="1"/>
  <c r="P35" i="1"/>
  <c r="I35" i="1"/>
  <c r="K35" i="1"/>
  <c r="N35" i="1"/>
  <c r="H35" i="1"/>
  <c r="J35" i="1"/>
  <c r="O34" i="1"/>
  <c r="Q34" i="1"/>
  <c r="P34" i="1"/>
  <c r="I34" i="1"/>
  <c r="K34" i="1"/>
  <c r="N34" i="1"/>
  <c r="H34" i="1"/>
  <c r="J34" i="1"/>
  <c r="O33" i="1"/>
  <c r="Q33" i="1"/>
  <c r="P33" i="1"/>
  <c r="I33" i="1"/>
  <c r="K33" i="1"/>
  <c r="N33" i="1"/>
  <c r="H33" i="1"/>
  <c r="J33" i="1"/>
  <c r="O32" i="1"/>
  <c r="Q32" i="1"/>
  <c r="P32" i="1"/>
  <c r="I32" i="1"/>
  <c r="K32" i="1"/>
  <c r="N32" i="1"/>
  <c r="H32" i="1"/>
  <c r="J32" i="1"/>
  <c r="O31" i="1"/>
  <c r="Q31" i="1"/>
  <c r="P31" i="1"/>
  <c r="I31" i="1"/>
  <c r="K31" i="1"/>
  <c r="N31" i="1"/>
  <c r="H31" i="1"/>
  <c r="J31" i="1"/>
  <c r="O30" i="1"/>
  <c r="Q30" i="1"/>
  <c r="P30" i="1"/>
  <c r="I30" i="1"/>
  <c r="K30" i="1"/>
  <c r="N30" i="1"/>
  <c r="H30" i="1"/>
  <c r="J30" i="1"/>
  <c r="O29" i="1"/>
  <c r="Q29" i="1"/>
  <c r="P29" i="1"/>
  <c r="I29" i="1"/>
  <c r="K29" i="1"/>
  <c r="N29" i="1"/>
  <c r="H29" i="1"/>
  <c r="J29" i="1"/>
  <c r="O28" i="1"/>
  <c r="Q28" i="1"/>
  <c r="P28" i="1"/>
  <c r="I28" i="1"/>
  <c r="K28" i="1"/>
  <c r="N28" i="1"/>
  <c r="H28" i="1"/>
  <c r="J28" i="1"/>
  <c r="O27" i="1"/>
  <c r="Q27" i="1"/>
  <c r="P27" i="1"/>
  <c r="I27" i="1"/>
  <c r="K27" i="1"/>
  <c r="N27" i="1"/>
  <c r="H27" i="1"/>
  <c r="J27" i="1"/>
  <c r="O26" i="1"/>
  <c r="Q26" i="1"/>
  <c r="P26" i="1"/>
  <c r="I26" i="1"/>
  <c r="K26" i="1"/>
  <c r="N26" i="1"/>
  <c r="H26" i="1"/>
  <c r="J26" i="1"/>
  <c r="O25" i="1"/>
  <c r="Q25" i="1"/>
  <c r="P25" i="1"/>
  <c r="I25" i="1"/>
  <c r="K25" i="1"/>
  <c r="N25" i="1"/>
  <c r="H25" i="1"/>
  <c r="J25" i="1"/>
  <c r="O24" i="1"/>
  <c r="Q24" i="1"/>
  <c r="P24" i="1"/>
  <c r="I24" i="1"/>
  <c r="K24" i="1"/>
  <c r="N24" i="1"/>
  <c r="H24" i="1"/>
  <c r="J24" i="1"/>
  <c r="O23" i="1"/>
  <c r="Q23" i="1"/>
  <c r="P23" i="1"/>
  <c r="I23" i="1"/>
  <c r="K23" i="1"/>
  <c r="N23" i="1"/>
  <c r="H23" i="1"/>
  <c r="J23" i="1"/>
  <c r="O22" i="1"/>
  <c r="Q22" i="1"/>
  <c r="P22" i="1"/>
  <c r="I22" i="1"/>
  <c r="K22" i="1"/>
  <c r="N22" i="1"/>
  <c r="H22" i="1"/>
  <c r="J22" i="1"/>
  <c r="O21" i="1"/>
  <c r="Q21" i="1"/>
  <c r="P21" i="1"/>
  <c r="I21" i="1"/>
  <c r="K21" i="1"/>
  <c r="N21" i="1"/>
  <c r="H21" i="1"/>
  <c r="J21" i="1"/>
  <c r="O20" i="1"/>
  <c r="Q20" i="1"/>
  <c r="P20" i="1"/>
  <c r="I20" i="1"/>
  <c r="K20" i="1"/>
  <c r="N20" i="1"/>
  <c r="H20" i="1"/>
  <c r="J20" i="1"/>
  <c r="O19" i="1"/>
  <c r="Q19" i="1"/>
  <c r="P19" i="1"/>
  <c r="I19" i="1"/>
  <c r="K19" i="1"/>
  <c r="N19" i="1"/>
  <c r="H19" i="1"/>
  <c r="J19" i="1"/>
  <c r="O18" i="1"/>
  <c r="Q18" i="1"/>
  <c r="P18" i="1"/>
  <c r="I18" i="1"/>
  <c r="K18" i="1"/>
  <c r="N18" i="1"/>
  <c r="H18" i="1"/>
  <c r="J18" i="1"/>
  <c r="O17" i="1"/>
  <c r="Q17" i="1"/>
  <c r="P17" i="1"/>
  <c r="I17" i="1"/>
  <c r="K17" i="1"/>
  <c r="N17" i="1"/>
  <c r="H17" i="1"/>
  <c r="J17" i="1"/>
  <c r="O16" i="1"/>
  <c r="Q16" i="1"/>
  <c r="P16" i="1"/>
  <c r="I16" i="1"/>
  <c r="K16" i="1"/>
  <c r="N16" i="1"/>
  <c r="H16" i="1"/>
  <c r="J16" i="1"/>
  <c r="O15" i="1"/>
  <c r="Q15" i="1"/>
  <c r="P15" i="1"/>
  <c r="I15" i="1"/>
  <c r="K15" i="1"/>
  <c r="N15" i="1"/>
  <c r="H15" i="1"/>
  <c r="J15" i="1"/>
  <c r="O14" i="1"/>
  <c r="Q14" i="1"/>
  <c r="P14" i="1"/>
  <c r="I14" i="1"/>
  <c r="K14" i="1"/>
  <c r="N14" i="1"/>
  <c r="H14" i="1"/>
  <c r="J14" i="1"/>
  <c r="O13" i="1"/>
  <c r="Q13" i="1"/>
  <c r="P13" i="1"/>
  <c r="I13" i="1"/>
  <c r="K13" i="1"/>
  <c r="N13" i="1"/>
  <c r="H13" i="1"/>
  <c r="J13" i="1"/>
  <c r="O12" i="1"/>
  <c r="Q12" i="1"/>
  <c r="P12" i="1"/>
  <c r="I12" i="1"/>
  <c r="K12" i="1"/>
  <c r="N12" i="1"/>
  <c r="H12" i="1"/>
  <c r="J12" i="1"/>
  <c r="O11" i="1"/>
  <c r="Q11" i="1"/>
  <c r="P11" i="1"/>
  <c r="I11" i="1"/>
  <c r="K11" i="1"/>
  <c r="N11" i="1"/>
  <c r="H11" i="1"/>
  <c r="J11" i="1"/>
  <c r="O10" i="1"/>
  <c r="Q10" i="1"/>
  <c r="P10" i="1"/>
  <c r="I10" i="1"/>
  <c r="K10" i="1"/>
  <c r="N10" i="1"/>
  <c r="H10" i="1"/>
  <c r="J10" i="1"/>
  <c r="O9" i="1"/>
  <c r="Q9" i="1"/>
  <c r="P9" i="1"/>
  <c r="I9" i="1"/>
  <c r="K9" i="1"/>
  <c r="N9" i="1"/>
  <c r="H9" i="1"/>
  <c r="J9" i="1"/>
  <c r="O8" i="1"/>
  <c r="Q8" i="1"/>
  <c r="P8" i="1"/>
  <c r="I8" i="1"/>
  <c r="K8" i="1"/>
  <c r="N8" i="1"/>
  <c r="H8" i="1"/>
  <c r="J8" i="1"/>
  <c r="O7" i="1"/>
  <c r="Q7" i="1"/>
  <c r="P7" i="1"/>
  <c r="I7" i="1"/>
  <c r="K7" i="1"/>
  <c r="N7" i="1"/>
  <c r="H7" i="1"/>
  <c r="J7" i="1"/>
  <c r="O6" i="1"/>
  <c r="Q6" i="1"/>
  <c r="P6" i="1"/>
  <c r="I6" i="1"/>
  <c r="K6" i="1"/>
  <c r="N6" i="1"/>
  <c r="H6" i="1"/>
  <c r="J6" i="1"/>
  <c r="O5" i="1"/>
  <c r="Q5" i="1"/>
  <c r="P5" i="1"/>
  <c r="I5" i="1"/>
  <c r="K5" i="1"/>
  <c r="N5" i="1"/>
  <c r="H5" i="1"/>
  <c r="J5" i="1"/>
  <c r="O4" i="1"/>
  <c r="Q4" i="1"/>
  <c r="P4" i="1"/>
  <c r="P54" i="1" s="1"/>
  <c r="I4" i="1"/>
  <c r="K4" i="1"/>
  <c r="N4" i="1"/>
  <c r="H4" i="1"/>
  <c r="J4" i="1"/>
  <c r="K54" i="1"/>
  <c r="H52" i="1"/>
  <c r="H51" i="1"/>
  <c r="Q54" i="1"/>
  <c r="J52" i="1"/>
  <c r="J51" i="1"/>
  <c r="J50" i="1"/>
  <c r="W37" i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W21" i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N3" i="1"/>
  <c r="N54" i="1" s="1"/>
  <c r="W25" i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H3" i="1"/>
  <c r="H54" i="1" s="1"/>
  <c r="J3" i="1"/>
  <c r="O3" i="1"/>
  <c r="O54" i="1" s="1"/>
  <c r="V3" i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S52" i="1"/>
  <c r="V52" i="1"/>
  <c r="S51" i="1"/>
  <c r="S50" i="1"/>
  <c r="V50" i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S49" i="1"/>
  <c r="S48" i="1"/>
  <c r="V48" i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S47" i="1"/>
  <c r="S46" i="1"/>
  <c r="V46" i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S45" i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S44" i="1"/>
  <c r="V44" i="1"/>
  <c r="S43" i="1"/>
  <c r="S42" i="1"/>
  <c r="V42" i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S41" i="1"/>
  <c r="S40" i="1"/>
  <c r="V40" i="1"/>
  <c r="S39" i="1"/>
  <c r="S38" i="1"/>
  <c r="V38" i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S37" i="1"/>
  <c r="S36" i="1"/>
  <c r="V36" i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S35" i="1"/>
  <c r="S34" i="1"/>
  <c r="V34" i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S33" i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S32" i="1"/>
  <c r="V32" i="1"/>
  <c r="S31" i="1"/>
  <c r="S30" i="1"/>
  <c r="V30" i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S29" i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S28" i="1"/>
  <c r="V28" i="1"/>
  <c r="S27" i="1"/>
  <c r="S26" i="1"/>
  <c r="V26" i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S25" i="1"/>
  <c r="S24" i="1"/>
  <c r="V24" i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S23" i="1"/>
  <c r="S22" i="1"/>
  <c r="V22" i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S21" i="1"/>
  <c r="S20" i="1"/>
  <c r="V20" i="1"/>
  <c r="S19" i="1"/>
  <c r="S18" i="1"/>
  <c r="V18" i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S17" i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S16" i="1"/>
  <c r="V16" i="1"/>
  <c r="S15" i="1"/>
  <c r="S14" i="1"/>
  <c r="V14" i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S13" i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S12" i="1"/>
  <c r="V12" i="1"/>
  <c r="S11" i="1"/>
  <c r="S10" i="1"/>
  <c r="V10" i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S9" i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S8" i="1"/>
  <c r="V8" i="1"/>
  <c r="S7" i="1"/>
  <c r="V51" i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V47" i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V43" i="1"/>
  <c r="V39" i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V35" i="1"/>
  <c r="V31" i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V27" i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V23" i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V19" i="1"/>
  <c r="V15" i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V11" i="1"/>
  <c r="V7" i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S6" i="1"/>
  <c r="S5" i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S4" i="1"/>
  <c r="V6" i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V4" i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N56" i="1" l="1"/>
  <c r="W11" i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W19" i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W35" i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W43" i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W8" i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W12" i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W16" i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W20" i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W28" i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W32" i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W40" i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W44" i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W52" i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J54" i="1"/>
</calcChain>
</file>

<file path=xl/sharedStrings.xml><?xml version="1.0" encoding="utf-8"?>
<sst xmlns="http://schemas.openxmlformats.org/spreadsheetml/2006/main" count="111" uniqueCount="98">
  <si>
    <t>w01D</t>
  </si>
  <si>
    <t>w02D</t>
  </si>
  <si>
    <t>w03C</t>
  </si>
  <si>
    <t>w04D</t>
  </si>
  <si>
    <t>w05A</t>
  </si>
  <si>
    <t>w06D</t>
  </si>
  <si>
    <t>w07B</t>
  </si>
  <si>
    <t>w08A</t>
  </si>
  <si>
    <t>w09C</t>
  </si>
  <si>
    <t>w10C</t>
  </si>
  <si>
    <t>w11D</t>
  </si>
  <si>
    <t>w12C</t>
  </si>
  <si>
    <t>w13A</t>
  </si>
  <si>
    <t>w14A</t>
  </si>
  <si>
    <t>w15A</t>
  </si>
  <si>
    <t>w16C</t>
  </si>
  <si>
    <t>w17A</t>
  </si>
  <si>
    <t>w18D</t>
  </si>
  <si>
    <t>w19C</t>
  </si>
  <si>
    <t>w20C</t>
  </si>
  <si>
    <t>w21A</t>
  </si>
  <si>
    <t>w22B</t>
  </si>
  <si>
    <t>w23B</t>
  </si>
  <si>
    <t>w24C</t>
  </si>
  <si>
    <t>w25B</t>
  </si>
  <si>
    <t>w26C</t>
  </si>
  <si>
    <t>w27C</t>
  </si>
  <si>
    <t>w28D</t>
  </si>
  <si>
    <t>w29A</t>
  </si>
  <si>
    <t>w30C</t>
  </si>
  <si>
    <t>w31C</t>
  </si>
  <si>
    <t>w32D</t>
  </si>
  <si>
    <t>w33B</t>
  </si>
  <si>
    <t>w34C</t>
  </si>
  <si>
    <t>w35C</t>
  </si>
  <si>
    <t>w36B</t>
  </si>
  <si>
    <t>w37A</t>
  </si>
  <si>
    <t>w38B</t>
  </si>
  <si>
    <t>w39D</t>
  </si>
  <si>
    <t>w40A</t>
  </si>
  <si>
    <t>w41D</t>
  </si>
  <si>
    <t>w42B</t>
  </si>
  <si>
    <t>w43D</t>
  </si>
  <si>
    <t>w44C</t>
  </si>
  <si>
    <t>w45B</t>
  </si>
  <si>
    <t>w46C</t>
  </si>
  <si>
    <t>w47B</t>
  </si>
  <si>
    <t>w48C</t>
  </si>
  <si>
    <t>w49C</t>
  </si>
  <si>
    <t>w50B</t>
  </si>
  <si>
    <t>LK 2013</t>
  </si>
  <si>
    <t>LM2013</t>
  </si>
  <si>
    <t>NW</t>
  </si>
  <si>
    <t>LK2014</t>
  </si>
  <si>
    <t>LM2014</t>
  </si>
  <si>
    <t>Woj.</t>
  </si>
  <si>
    <t>Reg</t>
  </si>
  <si>
    <t>Region A</t>
  </si>
  <si>
    <t>Region B</t>
  </si>
  <si>
    <t>Region C</t>
  </si>
  <si>
    <t>Region D</t>
  </si>
  <si>
    <t>5.1.</t>
  </si>
  <si>
    <t>2014&gt;2013</t>
  </si>
  <si>
    <t>Razem</t>
  </si>
  <si>
    <t>5.2.</t>
  </si>
  <si>
    <t>Dane źródłowe</t>
  </si>
  <si>
    <t>Liczebności w regionach</t>
  </si>
  <si>
    <t>Przyrost populacji</t>
  </si>
  <si>
    <t>Tempo</t>
  </si>
  <si>
    <t>Ludność 2013</t>
  </si>
  <si>
    <t>Ludność 2014</t>
  </si>
  <si>
    <t>Przel. 2014</t>
  </si>
  <si>
    <t>Ludność 2015</t>
  </si>
  <si>
    <t>Przel. 2015</t>
  </si>
  <si>
    <t>Ludność 2016</t>
  </si>
  <si>
    <t>Przel. 2016</t>
  </si>
  <si>
    <t>Ludność 2017</t>
  </si>
  <si>
    <t>Przel. 2017</t>
  </si>
  <si>
    <t>Ludność 2018</t>
  </si>
  <si>
    <t>Przel. 2018</t>
  </si>
  <si>
    <t>Ludność 2019</t>
  </si>
  <si>
    <t>Przel. 2019</t>
  </si>
  <si>
    <t>Ludność 2020</t>
  </si>
  <si>
    <t>Przel. 2020</t>
  </si>
  <si>
    <t>Ludność 2021</t>
  </si>
  <si>
    <t>Przel. 2021</t>
  </si>
  <si>
    <t>Ludność 2022</t>
  </si>
  <si>
    <t>Przel. 2022</t>
  </si>
  <si>
    <t>Ludność 2023</t>
  </si>
  <si>
    <t>Przel. 2023</t>
  </si>
  <si>
    <t>Ludność 2024</t>
  </si>
  <si>
    <t>Przel. 2024</t>
  </si>
  <si>
    <t>Ludność 2025</t>
  </si>
  <si>
    <t>Czy przeludnienie</t>
  </si>
  <si>
    <t>l. mieszk. Edulandii</t>
  </si>
  <si>
    <t>5.3.</t>
  </si>
  <si>
    <t>Przel 2025</t>
  </si>
  <si>
    <t>Najwięcej mieszkańców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</si>
</sst>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9" fillId="5" borderId="4" xfId="9"/>
    <xf numFmtId="3" fontId="9" fillId="5" borderId="4" xfId="9" applyNumberFormat="1"/>
    <xf numFmtId="0" fontId="0" fillId="0" borderId="0" xfId="0" applyAlignment="1">
      <alignment horizontal="center"/>
    </xf>
    <xf numFmtId="0" fontId="18" fillId="2" borderId="10" xfId="6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9" fillId="5" borderId="4" xfId="9" applyNumberFormat="1" applyAlignment="1">
      <alignment horizontal="center"/>
    </xf>
    <xf numFmtId="0" fontId="9" fillId="5" borderId="4" xfId="9" applyAlignment="1">
      <alignment horizontal="center"/>
    </xf>
    <xf numFmtId="3" fontId="0" fillId="0" borderId="0" xfId="0" applyNumberFormat="1" applyAlignment="1">
      <alignment horizontal="center"/>
    </xf>
    <xf numFmtId="3" fontId="9" fillId="5" borderId="4" xfId="9" applyNumberForma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18" fillId="2" borderId="0" xfId="6" applyNumberFormat="1" applyFont="1" applyAlignment="1">
      <alignment horizontal="center"/>
    </xf>
    <xf numFmtId="0" fontId="18" fillId="2" borderId="0" xfId="6" applyFont="1" applyAlignment="1">
      <alignment horizontal="center"/>
    </xf>
    <xf numFmtId="0" fontId="8" fillId="4" borderId="4" xfId="8" applyBorder="1" applyAlignment="1">
      <alignment horizontal="center"/>
    </xf>
    <xf numFmtId="0" fontId="8" fillId="4" borderId="10" xfId="8" applyBorder="1" applyAlignment="1">
      <alignment horizontal="center"/>
    </xf>
    <xf numFmtId="0" fontId="9" fillId="5" borderId="4" xfId="9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Porównanie liczebności</a:t>
            </a:r>
            <a:r>
              <a:rPr lang="pl-PL" baseline="0"/>
              <a:t> regionów</a:t>
            </a:r>
          </a:p>
          <a:p>
            <a:pPr>
              <a:defRPr/>
            </a:pPr>
            <a:r>
              <a:rPr lang="pl-PL" baseline="0"/>
              <a:t>w 2013 r.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kraina!$H$2:$K$2</c:f>
              <c:strCache>
                <c:ptCount val="4"/>
                <c:pt idx="0">
                  <c:v>Region A</c:v>
                </c:pt>
                <c:pt idx="1">
                  <c:v>Region B</c:v>
                </c:pt>
                <c:pt idx="2">
                  <c:v>Region C</c:v>
                </c:pt>
                <c:pt idx="3">
                  <c:v>Region D</c:v>
                </c:pt>
              </c:strCache>
            </c:strRef>
          </c:cat>
          <c:val>
            <c:numRef>
              <c:f>kraina!$H$54:$K$54</c:f>
              <c:numCache>
                <c:formatCode>#,##0</c:formatCode>
                <c:ptCount val="4"/>
                <c:pt idx="0">
                  <c:v>33929579</c:v>
                </c:pt>
                <c:pt idx="1">
                  <c:v>41736619</c:v>
                </c:pt>
                <c:pt idx="2">
                  <c:v>57649017</c:v>
                </c:pt>
                <c:pt idx="3">
                  <c:v>36530387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747392"/>
        <c:axId val="250749744"/>
      </c:barChart>
      <c:catAx>
        <c:axId val="25074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0749744"/>
        <c:crosses val="autoZero"/>
        <c:auto val="1"/>
        <c:lblAlgn val="ctr"/>
        <c:lblOffset val="100"/>
        <c:noMultiLvlLbl val="0"/>
      </c:catAx>
      <c:valAx>
        <c:axId val="25074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5074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38100</xdr:rowOff>
    </xdr:from>
    <xdr:to>
      <xdr:col>9</xdr:col>
      <xdr:colOff>571500</xdr:colOff>
      <xdr:row>25</xdr:row>
      <xdr:rowOff>180975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tabSelected="1" topLeftCell="AA31" zoomScaleNormal="100" workbookViewId="0">
      <selection activeCell="AQ56" sqref="AQ56"/>
    </sheetView>
  </sheetViews>
  <sheetFormatPr defaultRowHeight="15" x14ac:dyDescent="0.25"/>
  <cols>
    <col min="1" max="1" width="6.140625" style="2" bestFit="1" customWidth="1"/>
    <col min="2" max="5" width="11.85546875" style="1" customWidth="1"/>
    <col min="6" max="6" width="14.85546875" style="2" customWidth="1"/>
    <col min="7" max="7" width="9.140625" style="2"/>
    <col min="8" max="11" width="10.85546875" customWidth="1"/>
    <col min="12" max="12" width="5.28515625" customWidth="1"/>
    <col min="13" max="13" width="12.42578125" bestFit="1" customWidth="1"/>
    <col min="14" max="17" width="10.85546875" customWidth="1"/>
    <col min="18" max="18" width="7.85546875" customWidth="1"/>
    <col min="20" max="21" width="13.42578125" customWidth="1"/>
    <col min="22" max="22" width="10.42578125" bestFit="1" customWidth="1"/>
    <col min="23" max="23" width="12.5703125" bestFit="1" customWidth="1"/>
    <col min="24" max="24" width="10.42578125" bestFit="1" customWidth="1"/>
    <col min="25" max="25" width="12.5703125" bestFit="1" customWidth="1"/>
    <col min="26" max="26" width="10.42578125" bestFit="1" customWidth="1"/>
    <col min="27" max="27" width="12.5703125" bestFit="1" customWidth="1"/>
    <col min="28" max="28" width="10.42578125" bestFit="1" customWidth="1"/>
    <col min="29" max="30" width="12.5703125" bestFit="1" customWidth="1"/>
    <col min="31" max="31" width="10.42578125" bestFit="1" customWidth="1"/>
    <col min="32" max="32" width="12.5703125" bestFit="1" customWidth="1"/>
    <col min="33" max="33" width="10.42578125" bestFit="1" customWidth="1"/>
    <col min="34" max="34" width="12.5703125" bestFit="1" customWidth="1"/>
    <col min="35" max="35" width="10.42578125" bestFit="1" customWidth="1"/>
    <col min="36" max="37" width="12.5703125" bestFit="1" customWidth="1"/>
    <col min="38" max="38" width="10.42578125" bestFit="1" customWidth="1"/>
    <col min="39" max="39" width="12.5703125" bestFit="1" customWidth="1"/>
    <col min="40" max="40" width="10.42578125" bestFit="1" customWidth="1"/>
    <col min="41" max="41" width="12.5703125" bestFit="1" customWidth="1"/>
    <col min="42" max="42" width="10.42578125" bestFit="1" customWidth="1"/>
    <col min="43" max="43" width="12.5703125" style="1" bestFit="1" customWidth="1"/>
    <col min="44" max="44" width="9.85546875" style="1" bestFit="1" customWidth="1"/>
    <col min="45" max="45" width="17" bestFit="1" customWidth="1"/>
  </cols>
  <sheetData>
    <row r="1" spans="1:45" x14ac:dyDescent="0.25">
      <c r="B1" s="14" t="s">
        <v>65</v>
      </c>
      <c r="C1" s="15"/>
      <c r="D1" s="15"/>
      <c r="E1" s="16"/>
      <c r="H1" s="17" t="s">
        <v>66</v>
      </c>
      <c r="I1" s="18"/>
      <c r="J1" s="18"/>
      <c r="K1" s="19"/>
      <c r="M1" s="17" t="s">
        <v>67</v>
      </c>
      <c r="N1" s="18"/>
      <c r="O1" s="18"/>
      <c r="P1" s="18"/>
      <c r="Q1" s="19"/>
    </row>
    <row r="2" spans="1:45" s="3" customFormat="1" x14ac:dyDescent="0.25">
      <c r="A2" s="3" t="s">
        <v>52</v>
      </c>
      <c r="B2" s="4" t="s">
        <v>50</v>
      </c>
      <c r="C2" s="4" t="s">
        <v>51</v>
      </c>
      <c r="D2" s="4" t="s">
        <v>53</v>
      </c>
      <c r="E2" s="4" t="s">
        <v>54</v>
      </c>
      <c r="F2" s="3" t="s">
        <v>55</v>
      </c>
      <c r="G2" s="3" t="s">
        <v>56</v>
      </c>
      <c r="H2" s="4" t="s">
        <v>57</v>
      </c>
      <c r="I2" s="4" t="s">
        <v>58</v>
      </c>
      <c r="J2" s="4" t="s">
        <v>59</v>
      </c>
      <c r="K2" s="4" t="s">
        <v>60</v>
      </c>
      <c r="M2" s="3" t="s">
        <v>62</v>
      </c>
      <c r="N2" s="4" t="s">
        <v>57</v>
      </c>
      <c r="O2" s="4" t="s">
        <v>58</v>
      </c>
      <c r="P2" s="4" t="s">
        <v>59</v>
      </c>
      <c r="Q2" s="4" t="s">
        <v>60</v>
      </c>
      <c r="S2" s="3" t="s">
        <v>68</v>
      </c>
      <c r="T2" s="3" t="s">
        <v>69</v>
      </c>
      <c r="U2" s="3" t="s">
        <v>70</v>
      </c>
      <c r="V2" s="3" t="s">
        <v>71</v>
      </c>
      <c r="W2" s="3" t="s">
        <v>72</v>
      </c>
      <c r="X2" s="3" t="s">
        <v>73</v>
      </c>
      <c r="Y2" s="3" t="s">
        <v>74</v>
      </c>
      <c r="Z2" s="3" t="s">
        <v>75</v>
      </c>
      <c r="AA2" s="3" t="s">
        <v>76</v>
      </c>
      <c r="AB2" s="3" t="s">
        <v>77</v>
      </c>
      <c r="AC2" s="3" t="s">
        <v>78</v>
      </c>
      <c r="AD2" s="3" t="s">
        <v>79</v>
      </c>
      <c r="AE2" s="3" t="s">
        <v>80</v>
      </c>
      <c r="AF2" s="3" t="s">
        <v>81</v>
      </c>
      <c r="AG2" s="3" t="s">
        <v>82</v>
      </c>
      <c r="AH2" s="3" t="s">
        <v>83</v>
      </c>
      <c r="AI2" s="3" t="s">
        <v>84</v>
      </c>
      <c r="AJ2" s="3" t="s">
        <v>85</v>
      </c>
      <c r="AK2" s="3" t="s">
        <v>86</v>
      </c>
      <c r="AL2" s="3" t="s">
        <v>87</v>
      </c>
      <c r="AM2" s="3" t="s">
        <v>88</v>
      </c>
      <c r="AN2" s="3" t="s">
        <v>89</v>
      </c>
      <c r="AO2" s="3" t="s">
        <v>90</v>
      </c>
      <c r="AP2" s="3" t="s">
        <v>91</v>
      </c>
      <c r="AQ2" s="4" t="s">
        <v>92</v>
      </c>
      <c r="AR2" s="4" t="s">
        <v>96</v>
      </c>
      <c r="AS2" s="3" t="s">
        <v>93</v>
      </c>
    </row>
    <row r="3" spans="1:45" x14ac:dyDescent="0.25">
      <c r="A3" s="2" t="s">
        <v>0</v>
      </c>
      <c r="B3" s="1">
        <v>1415007</v>
      </c>
      <c r="C3" s="1">
        <v>1397195</v>
      </c>
      <c r="D3" s="1">
        <v>1499070</v>
      </c>
      <c r="E3" s="1">
        <v>1481105</v>
      </c>
      <c r="F3" s="2" t="str">
        <f>LEFT(A3,3)</f>
        <v>w01</v>
      </c>
      <c r="G3" s="2" t="str">
        <f>RIGHT(A3,1)</f>
        <v>D</v>
      </c>
      <c r="H3" s="1" t="str">
        <f>IF($G3="A",SUM($B3:$C3),"")</f>
        <v/>
      </c>
      <c r="I3" s="1" t="str">
        <f>IF($G3="B",SUM($B3:$C3),"")</f>
        <v/>
      </c>
      <c r="J3" s="1" t="str">
        <f>IF($G3="C",SUM($B3:$C3),"")</f>
        <v/>
      </c>
      <c r="K3" s="1">
        <f>IF($G3="D",SUM($B3:$C3),"")</f>
        <v>2812202</v>
      </c>
      <c r="M3" t="b">
        <f>AND(IF(D3&gt;B3,1,0),IF(E3&gt;C3,1,0))</f>
        <v>1</v>
      </c>
      <c r="N3" s="12" t="str">
        <f>IF(AND($G3="A",$M3),1,"")</f>
        <v/>
      </c>
      <c r="O3" s="12" t="str">
        <f>IF(AND($G3="B",$M3),1,"")</f>
        <v/>
      </c>
      <c r="P3" s="12" t="str">
        <f>IF(AND($G3="C",$M3),1,"")</f>
        <v/>
      </c>
      <c r="Q3" s="12">
        <f>IF(AND($G3="D",$M3),1,"")</f>
        <v>1</v>
      </c>
      <c r="S3">
        <f>ROUND(U3/T3,4)</f>
        <v>1.0597000000000001</v>
      </c>
      <c r="T3" s="1">
        <f>SUM(B3:C3)</f>
        <v>2812202</v>
      </c>
      <c r="U3" s="1">
        <f>SUM(D3:E3)</f>
        <v>2980175</v>
      </c>
      <c r="V3">
        <f>IF(U3&gt;$T3*2,1,0)</f>
        <v>0</v>
      </c>
      <c r="W3">
        <f>IF(V3,U3,ROUNDDOWN(U3*$S3,0))</f>
        <v>3158091</v>
      </c>
      <c r="X3">
        <f t="shared" ref="X3" si="0">IF(W3&gt;$T3*2,1,0)</f>
        <v>0</v>
      </c>
      <c r="Y3">
        <f t="shared" ref="Y3" si="1">IF(X3,W3,ROUNDDOWN(W3*$S3,0))</f>
        <v>3346629</v>
      </c>
      <c r="Z3">
        <f t="shared" ref="Z3" si="2">IF(Y3&gt;$T3*2,1,0)</f>
        <v>0</v>
      </c>
      <c r="AA3">
        <f t="shared" ref="AA3" si="3">IF(Z3,Y3,ROUNDDOWN(Y3*$S3,0))</f>
        <v>3546422</v>
      </c>
      <c r="AB3">
        <f t="shared" ref="AB3" si="4">IF(AA3&gt;$T3*2,1,0)</f>
        <v>0</v>
      </c>
      <c r="AC3">
        <f t="shared" ref="AC3" si="5">IF(AB3,AA3,ROUNDDOWN(AA3*$S3,0))</f>
        <v>3758143</v>
      </c>
      <c r="AD3">
        <f t="shared" ref="AD3" si="6">IF(AC3&gt;$T3*2,1,0)</f>
        <v>0</v>
      </c>
      <c r="AE3">
        <f t="shared" ref="AE3" si="7">IF(AD3,AC3,ROUNDDOWN(AC3*$S3,0))</f>
        <v>3982504</v>
      </c>
      <c r="AF3">
        <f t="shared" ref="AF3" si="8">IF(AE3&gt;$T3*2,1,0)</f>
        <v>0</v>
      </c>
      <c r="AG3">
        <f t="shared" ref="AG3" si="9">IF(AF3,AE3,ROUNDDOWN(AE3*$S3,0))</f>
        <v>4220259</v>
      </c>
      <c r="AH3">
        <f t="shared" ref="AH3" si="10">IF(AG3&gt;$T3*2,1,0)</f>
        <v>0</v>
      </c>
      <c r="AI3">
        <f t="shared" ref="AI3" si="11">IF(AH3,AG3,ROUNDDOWN(AG3*$S3,0))</f>
        <v>4472208</v>
      </c>
      <c r="AJ3">
        <f t="shared" ref="AJ3" si="12">IF(AI3&gt;$T3*2,1,0)</f>
        <v>0</v>
      </c>
      <c r="AK3">
        <f t="shared" ref="AK3" si="13">IF(AJ3,AI3,ROUNDDOWN(AI3*$S3,0))</f>
        <v>4739198</v>
      </c>
      <c r="AL3">
        <f t="shared" ref="AL3" si="14">IF(AK3&gt;$T3*2,1,0)</f>
        <v>0</v>
      </c>
      <c r="AM3">
        <f t="shared" ref="AM3" si="15">IF(AL3,AK3,ROUNDDOWN(AK3*$S3,0))</f>
        <v>5022128</v>
      </c>
      <c r="AN3">
        <f t="shared" ref="AN3" si="16">IF(AM3&gt;$T3*2,1,0)</f>
        <v>0</v>
      </c>
      <c r="AO3">
        <f t="shared" ref="AO3" si="17">IF(AN3,AM3,ROUNDDOWN(AM3*$S3,0))</f>
        <v>5321949</v>
      </c>
      <c r="AP3">
        <f t="shared" ref="AP3:AR3" si="18">IF(AO3&gt;$T3*2,1,0)</f>
        <v>0</v>
      </c>
      <c r="AQ3" s="1">
        <f t="shared" ref="AQ3" si="19">IF(AP3,AO3,ROUNDDOWN(AO3*$S3,0))</f>
        <v>5639669</v>
      </c>
      <c r="AR3">
        <f t="shared" si="18"/>
        <v>1</v>
      </c>
      <c r="AS3">
        <f>IF(SUM(AP3,AN3,AL3,AJ3,AH3,AF3,AD3,AB3,Z3,X3,V3,AR3),1,0)</f>
        <v>1</v>
      </c>
    </row>
    <row r="4" spans="1:45" x14ac:dyDescent="0.25">
      <c r="A4" s="2" t="s">
        <v>1</v>
      </c>
      <c r="B4" s="1">
        <v>1711390</v>
      </c>
      <c r="C4" s="1">
        <v>1641773</v>
      </c>
      <c r="D4" s="1">
        <v>1522030</v>
      </c>
      <c r="E4" s="1">
        <v>1618733</v>
      </c>
      <c r="F4" s="2" t="str">
        <f t="shared" ref="F4:F52" si="20">LEFT(A4,3)</f>
        <v>w02</v>
      </c>
      <c r="G4" s="2" t="str">
        <f t="shared" ref="G4:G52" si="21">RIGHT(A4,1)</f>
        <v>D</v>
      </c>
      <c r="H4" s="1" t="str">
        <f t="shared" ref="H4:H52" si="22">IF($G4="A",SUM($B4:$C4),"")</f>
        <v/>
      </c>
      <c r="I4" s="1" t="str">
        <f t="shared" ref="I4:I52" si="23">IF($G4="B",SUM($B4:$C4),"")</f>
        <v/>
      </c>
      <c r="J4" s="1" t="str">
        <f t="shared" ref="J4:J52" si="24">IF($G4="C",SUM($B4:$C4),"")</f>
        <v/>
      </c>
      <c r="K4" s="1">
        <f t="shared" ref="K4:K52" si="25">IF($G4="D",SUM($B4:$C4),"")</f>
        <v>3353163</v>
      </c>
      <c r="M4" t="b">
        <f t="shared" ref="M4:M52" si="26">AND(IF(D4&gt;B4,1,0),IF(E4&gt;C4,1,0))</f>
        <v>0</v>
      </c>
      <c r="N4" s="12" t="str">
        <f t="shared" ref="N4:N52" si="27">IF(AND($G4="A",$M4),1,"")</f>
        <v/>
      </c>
      <c r="O4" s="12" t="str">
        <f t="shared" ref="O4:O52" si="28">IF(AND($G4="B",$M4),1,"")</f>
        <v/>
      </c>
      <c r="P4" s="12" t="str">
        <f t="shared" ref="P4:P52" si="29">IF(AND($G4="C",$M4),1,"")</f>
        <v/>
      </c>
      <c r="Q4" s="12" t="str">
        <f t="shared" ref="Q4:Q52" si="30">IF(AND($G4="D",$M4),1,"")</f>
        <v/>
      </c>
      <c r="S4">
        <f t="shared" ref="S4:S52" si="31">ROUND(U4/T4,4)</f>
        <v>0.93669999999999998</v>
      </c>
      <c r="T4" s="1">
        <f t="shared" ref="T4:T52" si="32">SUM(B4:C4)</f>
        <v>3353163</v>
      </c>
      <c r="U4" s="1">
        <f t="shared" ref="U4:U52" si="33">SUM(D4:E4)</f>
        <v>3140763</v>
      </c>
      <c r="V4">
        <f t="shared" ref="V4:V52" si="34">IF(U4&gt;T4*2,1,0)</f>
        <v>0</v>
      </c>
      <c r="W4">
        <f t="shared" ref="W4:W52" si="35">IF(V4,U4,ROUNDDOWN(U4*$S4,0))</f>
        <v>2941952</v>
      </c>
      <c r="X4">
        <f t="shared" ref="X4" si="36">IF(W4&gt;$T4*2,1,0)</f>
        <v>0</v>
      </c>
      <c r="Y4">
        <f t="shared" ref="Y4:Y52" si="37">IF(X4,W4,ROUNDDOWN(W4*$S4,0))</f>
        <v>2755726</v>
      </c>
      <c r="Z4">
        <f t="shared" ref="Z4" si="38">IF(Y4&gt;$T4*2,1,0)</f>
        <v>0</v>
      </c>
      <c r="AA4">
        <f t="shared" ref="AA4:AA52" si="39">IF(Z4,Y4,ROUNDDOWN(Y4*$S4,0))</f>
        <v>2581288</v>
      </c>
      <c r="AB4">
        <f t="shared" ref="AB4" si="40">IF(AA4&gt;$T4*2,1,0)</f>
        <v>0</v>
      </c>
      <c r="AC4">
        <f t="shared" ref="AC4:AC52" si="41">IF(AB4,AA4,ROUNDDOWN(AA4*$S4,0))</f>
        <v>2417892</v>
      </c>
      <c r="AD4">
        <f t="shared" ref="AD4" si="42">IF(AC4&gt;$T4*2,1,0)</f>
        <v>0</v>
      </c>
      <c r="AE4">
        <f t="shared" ref="AE4:AE52" si="43">IF(AD4,AC4,ROUNDDOWN(AC4*$S4,0))</f>
        <v>2264839</v>
      </c>
      <c r="AF4">
        <f t="shared" ref="AF4" si="44">IF(AE4&gt;$T4*2,1,0)</f>
        <v>0</v>
      </c>
      <c r="AG4">
        <f t="shared" ref="AG4:AG52" si="45">IF(AF4,AE4,ROUNDDOWN(AE4*$S4,0))</f>
        <v>2121474</v>
      </c>
      <c r="AH4">
        <f t="shared" ref="AH4" si="46">IF(AG4&gt;$T4*2,1,0)</f>
        <v>0</v>
      </c>
      <c r="AI4">
        <f t="shared" ref="AI4:AI52" si="47">IF(AH4,AG4,ROUNDDOWN(AG4*$S4,0))</f>
        <v>1987184</v>
      </c>
      <c r="AJ4">
        <f t="shared" ref="AJ4" si="48">IF(AI4&gt;$T4*2,1,0)</f>
        <v>0</v>
      </c>
      <c r="AK4">
        <f t="shared" ref="AK4:AK52" si="49">IF(AJ4,AI4,ROUNDDOWN(AI4*$S4,0))</f>
        <v>1861395</v>
      </c>
      <c r="AL4">
        <f t="shared" ref="AL4" si="50">IF(AK4&gt;$T4*2,1,0)</f>
        <v>0</v>
      </c>
      <c r="AM4">
        <f t="shared" ref="AM4:AM52" si="51">IF(AL4,AK4,ROUNDDOWN(AK4*$S4,0))</f>
        <v>1743568</v>
      </c>
      <c r="AN4">
        <f t="shared" ref="AN4" si="52">IF(AM4&gt;$T4*2,1,0)</f>
        <v>0</v>
      </c>
      <c r="AO4">
        <f t="shared" ref="AO4:AO52" si="53">IF(AN4,AM4,ROUNDDOWN(AM4*$S4,0))</f>
        <v>1633200</v>
      </c>
      <c r="AP4">
        <f t="shared" ref="AP4" si="54">IF(AO4&gt;$T4*2,1,0)</f>
        <v>0</v>
      </c>
      <c r="AQ4" s="1">
        <f t="shared" ref="AQ4:AQ52" si="55">IF(AP4,AO4,ROUNDDOWN(AO4*$S4,0))</f>
        <v>1529818</v>
      </c>
      <c r="AR4">
        <f t="shared" ref="AR4" si="56">IF(AQ4&gt;$T4*2,1,0)</f>
        <v>0</v>
      </c>
      <c r="AS4">
        <f t="shared" ref="AS4:AS52" si="57">IF(SUM(AP4,AN4,AL4,AJ4,AH4,AF4,AD4,AB4,Z4,X4,V4,AR4),1,0)</f>
        <v>0</v>
      </c>
    </row>
    <row r="5" spans="1:45" x14ac:dyDescent="0.25">
      <c r="A5" s="2" t="s">
        <v>2</v>
      </c>
      <c r="B5" s="1">
        <v>1165105</v>
      </c>
      <c r="C5" s="1">
        <v>1278732</v>
      </c>
      <c r="D5" s="1">
        <v>1299953</v>
      </c>
      <c r="E5" s="1">
        <v>1191621</v>
      </c>
      <c r="F5" s="2" t="str">
        <f t="shared" si="20"/>
        <v>w03</v>
      </c>
      <c r="G5" s="2" t="str">
        <f t="shared" si="21"/>
        <v>C</v>
      </c>
      <c r="H5" s="1" t="str">
        <f t="shared" si="22"/>
        <v/>
      </c>
      <c r="I5" s="1" t="str">
        <f t="shared" si="23"/>
        <v/>
      </c>
      <c r="J5" s="1">
        <f t="shared" si="24"/>
        <v>2443837</v>
      </c>
      <c r="K5" s="1" t="str">
        <f t="shared" si="25"/>
        <v/>
      </c>
      <c r="M5" t="b">
        <f t="shared" si="26"/>
        <v>0</v>
      </c>
      <c r="N5" s="12" t="str">
        <f t="shared" si="27"/>
        <v/>
      </c>
      <c r="O5" s="12" t="str">
        <f t="shared" si="28"/>
        <v/>
      </c>
      <c r="P5" s="12" t="str">
        <f t="shared" si="29"/>
        <v/>
      </c>
      <c r="Q5" s="12" t="str">
        <f t="shared" si="30"/>
        <v/>
      </c>
      <c r="S5">
        <f t="shared" si="31"/>
        <v>1.0195000000000001</v>
      </c>
      <c r="T5" s="1">
        <f t="shared" si="32"/>
        <v>2443837</v>
      </c>
      <c r="U5" s="1">
        <f t="shared" si="33"/>
        <v>2491574</v>
      </c>
      <c r="V5">
        <f t="shared" si="34"/>
        <v>0</v>
      </c>
      <c r="W5">
        <f t="shared" si="35"/>
        <v>2540159</v>
      </c>
      <c r="X5">
        <f t="shared" ref="X5" si="58">IF(W5&gt;$T5*2,1,0)</f>
        <v>0</v>
      </c>
      <c r="Y5">
        <f t="shared" si="37"/>
        <v>2589692</v>
      </c>
      <c r="Z5">
        <f t="shared" ref="Z5" si="59">IF(Y5&gt;$T5*2,1,0)</f>
        <v>0</v>
      </c>
      <c r="AA5">
        <f t="shared" si="39"/>
        <v>2640190</v>
      </c>
      <c r="AB5">
        <f t="shared" ref="AB5" si="60">IF(AA5&gt;$T5*2,1,0)</f>
        <v>0</v>
      </c>
      <c r="AC5">
        <f t="shared" si="41"/>
        <v>2691673</v>
      </c>
      <c r="AD5">
        <f t="shared" ref="AD5" si="61">IF(AC5&gt;$T5*2,1,0)</f>
        <v>0</v>
      </c>
      <c r="AE5">
        <f t="shared" si="43"/>
        <v>2744160</v>
      </c>
      <c r="AF5">
        <f t="shared" ref="AF5" si="62">IF(AE5&gt;$T5*2,1,0)</f>
        <v>0</v>
      </c>
      <c r="AG5">
        <f t="shared" si="45"/>
        <v>2797671</v>
      </c>
      <c r="AH5">
        <f t="shared" ref="AH5" si="63">IF(AG5&gt;$T5*2,1,0)</f>
        <v>0</v>
      </c>
      <c r="AI5">
        <f t="shared" si="47"/>
        <v>2852225</v>
      </c>
      <c r="AJ5">
        <f t="shared" ref="AJ5" si="64">IF(AI5&gt;$T5*2,1,0)</f>
        <v>0</v>
      </c>
      <c r="AK5">
        <f t="shared" si="49"/>
        <v>2907843</v>
      </c>
      <c r="AL5">
        <f t="shared" ref="AL5" si="65">IF(AK5&gt;$T5*2,1,0)</f>
        <v>0</v>
      </c>
      <c r="AM5">
        <f t="shared" si="51"/>
        <v>2964545</v>
      </c>
      <c r="AN5">
        <f t="shared" ref="AN5" si="66">IF(AM5&gt;$T5*2,1,0)</f>
        <v>0</v>
      </c>
      <c r="AO5">
        <f t="shared" si="53"/>
        <v>3022353</v>
      </c>
      <c r="AP5">
        <f t="shared" ref="AP5" si="67">IF(AO5&gt;$T5*2,1,0)</f>
        <v>0</v>
      </c>
      <c r="AQ5" s="1">
        <f t="shared" si="55"/>
        <v>3081288</v>
      </c>
      <c r="AR5">
        <f t="shared" ref="AR5" si="68">IF(AQ5&gt;$T5*2,1,0)</f>
        <v>0</v>
      </c>
      <c r="AS5">
        <f t="shared" si="57"/>
        <v>0</v>
      </c>
    </row>
    <row r="6" spans="1:45" x14ac:dyDescent="0.25">
      <c r="A6" s="2" t="s">
        <v>3</v>
      </c>
      <c r="B6" s="1">
        <v>949065</v>
      </c>
      <c r="C6" s="1">
        <v>1026050</v>
      </c>
      <c r="D6" s="1">
        <v>688027</v>
      </c>
      <c r="E6" s="1">
        <v>723233</v>
      </c>
      <c r="F6" s="2" t="str">
        <f t="shared" si="20"/>
        <v>w04</v>
      </c>
      <c r="G6" s="2" t="str">
        <f t="shared" si="21"/>
        <v>D</v>
      </c>
      <c r="H6" s="1" t="str">
        <f t="shared" si="22"/>
        <v/>
      </c>
      <c r="I6" s="1" t="str">
        <f t="shared" si="23"/>
        <v/>
      </c>
      <c r="J6" s="1" t="str">
        <f t="shared" si="24"/>
        <v/>
      </c>
      <c r="K6" s="1">
        <f t="shared" si="25"/>
        <v>1975115</v>
      </c>
      <c r="M6" t="b">
        <f t="shared" si="26"/>
        <v>0</v>
      </c>
      <c r="N6" s="12" t="str">
        <f t="shared" si="27"/>
        <v/>
      </c>
      <c r="O6" s="12" t="str">
        <f t="shared" si="28"/>
        <v/>
      </c>
      <c r="P6" s="12" t="str">
        <f t="shared" si="29"/>
        <v/>
      </c>
      <c r="Q6" s="12" t="str">
        <f t="shared" si="30"/>
        <v/>
      </c>
      <c r="S6">
        <f t="shared" si="31"/>
        <v>0.71450000000000002</v>
      </c>
      <c r="T6" s="1">
        <f t="shared" si="32"/>
        <v>1975115</v>
      </c>
      <c r="U6" s="1">
        <f t="shared" si="33"/>
        <v>1411260</v>
      </c>
      <c r="V6">
        <f t="shared" si="34"/>
        <v>0</v>
      </c>
      <c r="W6">
        <f t="shared" si="35"/>
        <v>1008345</v>
      </c>
      <c r="X6">
        <f t="shared" ref="X6" si="69">IF(W6&gt;$T6*2,1,0)</f>
        <v>0</v>
      </c>
      <c r="Y6">
        <f t="shared" si="37"/>
        <v>720462</v>
      </c>
      <c r="Z6">
        <f t="shared" ref="Z6" si="70">IF(Y6&gt;$T6*2,1,0)</f>
        <v>0</v>
      </c>
      <c r="AA6">
        <f t="shared" si="39"/>
        <v>514770</v>
      </c>
      <c r="AB6">
        <f t="shared" ref="AB6" si="71">IF(AA6&gt;$T6*2,1,0)</f>
        <v>0</v>
      </c>
      <c r="AC6">
        <f t="shared" si="41"/>
        <v>367803</v>
      </c>
      <c r="AD6">
        <f t="shared" ref="AD6" si="72">IF(AC6&gt;$T6*2,1,0)</f>
        <v>0</v>
      </c>
      <c r="AE6">
        <f t="shared" si="43"/>
        <v>262795</v>
      </c>
      <c r="AF6">
        <f t="shared" ref="AF6" si="73">IF(AE6&gt;$T6*2,1,0)</f>
        <v>0</v>
      </c>
      <c r="AG6">
        <f t="shared" si="45"/>
        <v>187767</v>
      </c>
      <c r="AH6">
        <f t="shared" ref="AH6" si="74">IF(AG6&gt;$T6*2,1,0)</f>
        <v>0</v>
      </c>
      <c r="AI6">
        <f t="shared" si="47"/>
        <v>134159</v>
      </c>
      <c r="AJ6">
        <f t="shared" ref="AJ6" si="75">IF(AI6&gt;$T6*2,1,0)</f>
        <v>0</v>
      </c>
      <c r="AK6">
        <f t="shared" si="49"/>
        <v>95856</v>
      </c>
      <c r="AL6">
        <f t="shared" ref="AL6" si="76">IF(AK6&gt;$T6*2,1,0)</f>
        <v>0</v>
      </c>
      <c r="AM6">
        <f t="shared" si="51"/>
        <v>68489</v>
      </c>
      <c r="AN6">
        <f t="shared" ref="AN6" si="77">IF(AM6&gt;$T6*2,1,0)</f>
        <v>0</v>
      </c>
      <c r="AO6">
        <f t="shared" si="53"/>
        <v>48935</v>
      </c>
      <c r="AP6">
        <f t="shared" ref="AP6" si="78">IF(AO6&gt;$T6*2,1,0)</f>
        <v>0</v>
      </c>
      <c r="AQ6" s="1">
        <f t="shared" si="55"/>
        <v>34964</v>
      </c>
      <c r="AR6">
        <f t="shared" ref="AR6" si="79">IF(AQ6&gt;$T6*2,1,0)</f>
        <v>0</v>
      </c>
      <c r="AS6">
        <f t="shared" si="57"/>
        <v>0</v>
      </c>
    </row>
    <row r="7" spans="1:45" x14ac:dyDescent="0.25">
      <c r="A7" s="2" t="s">
        <v>4</v>
      </c>
      <c r="B7" s="1">
        <v>2436107</v>
      </c>
      <c r="C7" s="1">
        <v>2228622</v>
      </c>
      <c r="D7" s="1">
        <v>1831600</v>
      </c>
      <c r="E7" s="1">
        <v>1960624</v>
      </c>
      <c r="F7" s="2" t="str">
        <f t="shared" si="20"/>
        <v>w05</v>
      </c>
      <c r="G7" s="2" t="str">
        <f t="shared" si="21"/>
        <v>A</v>
      </c>
      <c r="H7" s="1">
        <f t="shared" si="22"/>
        <v>4664729</v>
      </c>
      <c r="I7" s="1" t="str">
        <f t="shared" si="23"/>
        <v/>
      </c>
      <c r="J7" s="1" t="str">
        <f t="shared" si="24"/>
        <v/>
      </c>
      <c r="K7" s="1" t="str">
        <f t="shared" si="25"/>
        <v/>
      </c>
      <c r="M7" t="b">
        <f t="shared" si="26"/>
        <v>0</v>
      </c>
      <c r="N7" s="12" t="str">
        <f t="shared" si="27"/>
        <v/>
      </c>
      <c r="O7" s="12" t="str">
        <f t="shared" si="28"/>
        <v/>
      </c>
      <c r="P7" s="12" t="str">
        <f t="shared" si="29"/>
        <v/>
      </c>
      <c r="Q7" s="12" t="str">
        <f t="shared" si="30"/>
        <v/>
      </c>
      <c r="S7">
        <f t="shared" si="31"/>
        <v>0.81299999999999994</v>
      </c>
      <c r="T7" s="1">
        <f t="shared" si="32"/>
        <v>4664729</v>
      </c>
      <c r="U7" s="1">
        <f t="shared" si="33"/>
        <v>3792224</v>
      </c>
      <c r="V7">
        <f t="shared" si="34"/>
        <v>0</v>
      </c>
      <c r="W7">
        <f t="shared" si="35"/>
        <v>3083078</v>
      </c>
      <c r="X7">
        <f t="shared" ref="X7" si="80">IF(W7&gt;$T7*2,1,0)</f>
        <v>0</v>
      </c>
      <c r="Y7">
        <f t="shared" si="37"/>
        <v>2506542</v>
      </c>
      <c r="Z7">
        <f t="shared" ref="Z7" si="81">IF(Y7&gt;$T7*2,1,0)</f>
        <v>0</v>
      </c>
      <c r="AA7">
        <f t="shared" si="39"/>
        <v>2037818</v>
      </c>
      <c r="AB7">
        <f t="shared" ref="AB7" si="82">IF(AA7&gt;$T7*2,1,0)</f>
        <v>0</v>
      </c>
      <c r="AC7">
        <f t="shared" si="41"/>
        <v>1656746</v>
      </c>
      <c r="AD7">
        <f t="shared" ref="AD7" si="83">IF(AC7&gt;$T7*2,1,0)</f>
        <v>0</v>
      </c>
      <c r="AE7">
        <f t="shared" si="43"/>
        <v>1346934</v>
      </c>
      <c r="AF7">
        <f t="shared" ref="AF7" si="84">IF(AE7&gt;$T7*2,1,0)</f>
        <v>0</v>
      </c>
      <c r="AG7">
        <f t="shared" si="45"/>
        <v>1095057</v>
      </c>
      <c r="AH7">
        <f t="shared" ref="AH7" si="85">IF(AG7&gt;$T7*2,1,0)</f>
        <v>0</v>
      </c>
      <c r="AI7">
        <f t="shared" si="47"/>
        <v>890281</v>
      </c>
      <c r="AJ7">
        <f t="shared" ref="AJ7" si="86">IF(AI7&gt;$T7*2,1,0)</f>
        <v>0</v>
      </c>
      <c r="AK7">
        <f t="shared" si="49"/>
        <v>723798</v>
      </c>
      <c r="AL7">
        <f t="shared" ref="AL7" si="87">IF(AK7&gt;$T7*2,1,0)</f>
        <v>0</v>
      </c>
      <c r="AM7">
        <f t="shared" si="51"/>
        <v>588447</v>
      </c>
      <c r="AN7">
        <f t="shared" ref="AN7" si="88">IF(AM7&gt;$T7*2,1,0)</f>
        <v>0</v>
      </c>
      <c r="AO7">
        <f t="shared" si="53"/>
        <v>478407</v>
      </c>
      <c r="AP7">
        <f t="shared" ref="AP7" si="89">IF(AO7&gt;$T7*2,1,0)</f>
        <v>0</v>
      </c>
      <c r="AQ7" s="1">
        <f t="shared" si="55"/>
        <v>388944</v>
      </c>
      <c r="AR7">
        <f t="shared" ref="AR7" si="90">IF(AQ7&gt;$T7*2,1,0)</f>
        <v>0</v>
      </c>
      <c r="AS7">
        <f t="shared" si="57"/>
        <v>0</v>
      </c>
    </row>
    <row r="8" spans="1:45" x14ac:dyDescent="0.25">
      <c r="A8" s="2" t="s">
        <v>5</v>
      </c>
      <c r="B8" s="1">
        <v>1846928</v>
      </c>
      <c r="C8" s="1">
        <v>1851433</v>
      </c>
      <c r="D8" s="1">
        <v>2125113</v>
      </c>
      <c r="E8" s="1">
        <v>2028635</v>
      </c>
      <c r="F8" s="2" t="str">
        <f t="shared" si="20"/>
        <v>w06</v>
      </c>
      <c r="G8" s="2" t="str">
        <f t="shared" si="21"/>
        <v>D</v>
      </c>
      <c r="H8" s="1" t="str">
        <f t="shared" si="22"/>
        <v/>
      </c>
      <c r="I8" s="1" t="str">
        <f t="shared" si="23"/>
        <v/>
      </c>
      <c r="J8" s="1" t="str">
        <f t="shared" si="24"/>
        <v/>
      </c>
      <c r="K8" s="1">
        <f t="shared" si="25"/>
        <v>3698361</v>
      </c>
      <c r="M8" t="b">
        <f t="shared" si="26"/>
        <v>1</v>
      </c>
      <c r="N8" s="12" t="str">
        <f t="shared" si="27"/>
        <v/>
      </c>
      <c r="O8" s="12" t="str">
        <f t="shared" si="28"/>
        <v/>
      </c>
      <c r="P8" s="12" t="str">
        <f t="shared" si="29"/>
        <v/>
      </c>
      <c r="Q8" s="12">
        <f t="shared" si="30"/>
        <v>1</v>
      </c>
      <c r="S8">
        <f t="shared" si="31"/>
        <v>1.1231</v>
      </c>
      <c r="T8" s="1">
        <f t="shared" si="32"/>
        <v>3698361</v>
      </c>
      <c r="U8" s="1">
        <f t="shared" si="33"/>
        <v>4153748</v>
      </c>
      <c r="V8">
        <f t="shared" si="34"/>
        <v>0</v>
      </c>
      <c r="W8">
        <f t="shared" si="35"/>
        <v>4665074</v>
      </c>
      <c r="X8">
        <f t="shared" ref="X8" si="91">IF(W8&gt;$T8*2,1,0)</f>
        <v>0</v>
      </c>
      <c r="Y8">
        <f t="shared" si="37"/>
        <v>5239344</v>
      </c>
      <c r="Z8">
        <f t="shared" ref="Z8" si="92">IF(Y8&gt;$T8*2,1,0)</f>
        <v>0</v>
      </c>
      <c r="AA8">
        <f t="shared" si="39"/>
        <v>5884307</v>
      </c>
      <c r="AB8">
        <f t="shared" ref="AB8" si="93">IF(AA8&gt;$T8*2,1,0)</f>
        <v>0</v>
      </c>
      <c r="AC8">
        <f t="shared" si="41"/>
        <v>6608665</v>
      </c>
      <c r="AD8">
        <f t="shared" ref="AD8" si="94">IF(AC8&gt;$T8*2,1,0)</f>
        <v>0</v>
      </c>
      <c r="AE8">
        <f t="shared" si="43"/>
        <v>7422191</v>
      </c>
      <c r="AF8">
        <f t="shared" ref="AF8" si="95">IF(AE8&gt;$T8*2,1,0)</f>
        <v>1</v>
      </c>
      <c r="AG8">
        <f t="shared" si="45"/>
        <v>7422191</v>
      </c>
      <c r="AH8">
        <f t="shared" ref="AH8" si="96">IF(AG8&gt;$T8*2,1,0)</f>
        <v>1</v>
      </c>
      <c r="AI8">
        <f t="shared" si="47"/>
        <v>7422191</v>
      </c>
      <c r="AJ8">
        <f t="shared" ref="AJ8" si="97">IF(AI8&gt;$T8*2,1,0)</f>
        <v>1</v>
      </c>
      <c r="AK8">
        <f t="shared" si="49"/>
        <v>7422191</v>
      </c>
      <c r="AL8">
        <f t="shared" ref="AL8" si="98">IF(AK8&gt;$T8*2,1,0)</f>
        <v>1</v>
      </c>
      <c r="AM8">
        <f t="shared" si="51"/>
        <v>7422191</v>
      </c>
      <c r="AN8">
        <f t="shared" ref="AN8" si="99">IF(AM8&gt;$T8*2,1,0)</f>
        <v>1</v>
      </c>
      <c r="AO8">
        <f t="shared" si="53"/>
        <v>7422191</v>
      </c>
      <c r="AP8">
        <f t="shared" ref="AP8" si="100">IF(AO8&gt;$T8*2,1,0)</f>
        <v>1</v>
      </c>
      <c r="AQ8" s="1">
        <f t="shared" si="55"/>
        <v>7422191</v>
      </c>
      <c r="AR8">
        <f t="shared" ref="AR8" si="101">IF(AQ8&gt;$T8*2,1,0)</f>
        <v>1</v>
      </c>
      <c r="AS8">
        <f t="shared" si="57"/>
        <v>1</v>
      </c>
    </row>
    <row r="9" spans="1:45" x14ac:dyDescent="0.25">
      <c r="A9" s="2" t="s">
        <v>6</v>
      </c>
      <c r="B9" s="1">
        <v>3841577</v>
      </c>
      <c r="C9" s="1">
        <v>3848394</v>
      </c>
      <c r="D9" s="1">
        <v>3595975</v>
      </c>
      <c r="E9" s="1">
        <v>3123039</v>
      </c>
      <c r="F9" s="2" t="str">
        <f t="shared" si="20"/>
        <v>w07</v>
      </c>
      <c r="G9" s="2" t="str">
        <f t="shared" si="21"/>
        <v>B</v>
      </c>
      <c r="H9" s="1" t="str">
        <f t="shared" si="22"/>
        <v/>
      </c>
      <c r="I9" s="1">
        <f t="shared" si="23"/>
        <v>7689971</v>
      </c>
      <c r="J9" s="1" t="str">
        <f t="shared" si="24"/>
        <v/>
      </c>
      <c r="K9" s="1" t="str">
        <f t="shared" si="25"/>
        <v/>
      </c>
      <c r="M9" t="b">
        <f t="shared" si="26"/>
        <v>0</v>
      </c>
      <c r="N9" s="12" t="str">
        <f t="shared" si="27"/>
        <v/>
      </c>
      <c r="O9" s="12" t="str">
        <f t="shared" si="28"/>
        <v/>
      </c>
      <c r="P9" s="12" t="str">
        <f t="shared" si="29"/>
        <v/>
      </c>
      <c r="Q9" s="12" t="str">
        <f t="shared" si="30"/>
        <v/>
      </c>
      <c r="S9">
        <f t="shared" si="31"/>
        <v>0.87370000000000003</v>
      </c>
      <c r="T9" s="1">
        <f t="shared" si="32"/>
        <v>7689971</v>
      </c>
      <c r="U9" s="1">
        <f t="shared" si="33"/>
        <v>6719014</v>
      </c>
      <c r="V9">
        <f t="shared" si="34"/>
        <v>0</v>
      </c>
      <c r="W9">
        <f t="shared" si="35"/>
        <v>5870402</v>
      </c>
      <c r="X9">
        <f t="shared" ref="X9" si="102">IF(W9&gt;$T9*2,1,0)</f>
        <v>0</v>
      </c>
      <c r="Y9">
        <f t="shared" si="37"/>
        <v>5128970</v>
      </c>
      <c r="Z9">
        <f t="shared" ref="Z9" si="103">IF(Y9&gt;$T9*2,1,0)</f>
        <v>0</v>
      </c>
      <c r="AA9">
        <f t="shared" si="39"/>
        <v>4481181</v>
      </c>
      <c r="AB9">
        <f t="shared" ref="AB9" si="104">IF(AA9&gt;$T9*2,1,0)</f>
        <v>0</v>
      </c>
      <c r="AC9">
        <f t="shared" si="41"/>
        <v>3915207</v>
      </c>
      <c r="AD9">
        <f t="shared" ref="AD9" si="105">IF(AC9&gt;$T9*2,1,0)</f>
        <v>0</v>
      </c>
      <c r="AE9">
        <f t="shared" si="43"/>
        <v>3420716</v>
      </c>
      <c r="AF9">
        <f t="shared" ref="AF9" si="106">IF(AE9&gt;$T9*2,1,0)</f>
        <v>0</v>
      </c>
      <c r="AG9">
        <f t="shared" si="45"/>
        <v>2988679</v>
      </c>
      <c r="AH9">
        <f t="shared" ref="AH9" si="107">IF(AG9&gt;$T9*2,1,0)</f>
        <v>0</v>
      </c>
      <c r="AI9">
        <f t="shared" si="47"/>
        <v>2611208</v>
      </c>
      <c r="AJ9">
        <f t="shared" ref="AJ9" si="108">IF(AI9&gt;$T9*2,1,0)</f>
        <v>0</v>
      </c>
      <c r="AK9">
        <f t="shared" si="49"/>
        <v>2281412</v>
      </c>
      <c r="AL9">
        <f t="shared" ref="AL9" si="109">IF(AK9&gt;$T9*2,1,0)</f>
        <v>0</v>
      </c>
      <c r="AM9">
        <f t="shared" si="51"/>
        <v>1993269</v>
      </c>
      <c r="AN9">
        <f t="shared" ref="AN9" si="110">IF(AM9&gt;$T9*2,1,0)</f>
        <v>0</v>
      </c>
      <c r="AO9">
        <f t="shared" si="53"/>
        <v>1741519</v>
      </c>
      <c r="AP9">
        <f t="shared" ref="AP9" si="111">IF(AO9&gt;$T9*2,1,0)</f>
        <v>0</v>
      </c>
      <c r="AQ9" s="1">
        <f t="shared" si="55"/>
        <v>1521565</v>
      </c>
      <c r="AR9">
        <f t="shared" ref="AR9" si="112">IF(AQ9&gt;$T9*2,1,0)</f>
        <v>0</v>
      </c>
      <c r="AS9">
        <f t="shared" si="57"/>
        <v>0</v>
      </c>
    </row>
    <row r="10" spans="1:45" x14ac:dyDescent="0.25">
      <c r="A10" s="2" t="s">
        <v>7</v>
      </c>
      <c r="B10" s="1">
        <v>679557</v>
      </c>
      <c r="C10" s="1">
        <v>655500</v>
      </c>
      <c r="D10" s="1">
        <v>1012012</v>
      </c>
      <c r="E10" s="1">
        <v>1067022</v>
      </c>
      <c r="F10" s="2" t="str">
        <f t="shared" si="20"/>
        <v>w08</v>
      </c>
      <c r="G10" s="2" t="str">
        <f t="shared" si="21"/>
        <v>A</v>
      </c>
      <c r="H10" s="1">
        <f t="shared" si="22"/>
        <v>1335057</v>
      </c>
      <c r="I10" s="1" t="str">
        <f t="shared" si="23"/>
        <v/>
      </c>
      <c r="J10" s="1" t="str">
        <f t="shared" si="24"/>
        <v/>
      </c>
      <c r="K10" s="1" t="str">
        <f t="shared" si="25"/>
        <v/>
      </c>
      <c r="M10" t="b">
        <f t="shared" si="26"/>
        <v>1</v>
      </c>
      <c r="N10" s="12">
        <f t="shared" si="27"/>
        <v>1</v>
      </c>
      <c r="O10" s="12" t="str">
        <f t="shared" si="28"/>
        <v/>
      </c>
      <c r="P10" s="12" t="str">
        <f t="shared" si="29"/>
        <v/>
      </c>
      <c r="Q10" s="12" t="str">
        <f t="shared" si="30"/>
        <v/>
      </c>
      <c r="S10">
        <f t="shared" si="31"/>
        <v>1.5572999999999999</v>
      </c>
      <c r="T10" s="1">
        <f t="shared" si="32"/>
        <v>1335057</v>
      </c>
      <c r="U10" s="1">
        <f t="shared" si="33"/>
        <v>2079034</v>
      </c>
      <c r="V10">
        <f t="shared" si="34"/>
        <v>0</v>
      </c>
      <c r="W10">
        <f t="shared" si="35"/>
        <v>3237679</v>
      </c>
      <c r="X10">
        <f t="shared" ref="X10" si="113">IF(W10&gt;$T10*2,1,0)</f>
        <v>1</v>
      </c>
      <c r="Y10">
        <f t="shared" si="37"/>
        <v>3237679</v>
      </c>
      <c r="Z10">
        <f t="shared" ref="Z10" si="114">IF(Y10&gt;$T10*2,1,0)</f>
        <v>1</v>
      </c>
      <c r="AA10">
        <f t="shared" si="39"/>
        <v>3237679</v>
      </c>
      <c r="AB10">
        <f t="shared" ref="AB10" si="115">IF(AA10&gt;$T10*2,1,0)</f>
        <v>1</v>
      </c>
      <c r="AC10">
        <f t="shared" si="41"/>
        <v>3237679</v>
      </c>
      <c r="AD10">
        <f t="shared" ref="AD10" si="116">IF(AC10&gt;$T10*2,1,0)</f>
        <v>1</v>
      </c>
      <c r="AE10">
        <f t="shared" si="43"/>
        <v>3237679</v>
      </c>
      <c r="AF10">
        <f t="shared" ref="AF10" si="117">IF(AE10&gt;$T10*2,1,0)</f>
        <v>1</v>
      </c>
      <c r="AG10">
        <f t="shared" si="45"/>
        <v>3237679</v>
      </c>
      <c r="AH10">
        <f t="shared" ref="AH10" si="118">IF(AG10&gt;$T10*2,1,0)</f>
        <v>1</v>
      </c>
      <c r="AI10">
        <f t="shared" si="47"/>
        <v>3237679</v>
      </c>
      <c r="AJ10">
        <f t="shared" ref="AJ10" si="119">IF(AI10&gt;$T10*2,1,0)</f>
        <v>1</v>
      </c>
      <c r="AK10">
        <f t="shared" si="49"/>
        <v>3237679</v>
      </c>
      <c r="AL10">
        <f t="shared" ref="AL10" si="120">IF(AK10&gt;$T10*2,1,0)</f>
        <v>1</v>
      </c>
      <c r="AM10">
        <f t="shared" si="51"/>
        <v>3237679</v>
      </c>
      <c r="AN10">
        <f t="shared" ref="AN10" si="121">IF(AM10&gt;$T10*2,1,0)</f>
        <v>1</v>
      </c>
      <c r="AO10">
        <f t="shared" si="53"/>
        <v>3237679</v>
      </c>
      <c r="AP10">
        <f t="shared" ref="AP10" si="122">IF(AO10&gt;$T10*2,1,0)</f>
        <v>1</v>
      </c>
      <c r="AQ10" s="1">
        <f t="shared" si="55"/>
        <v>3237679</v>
      </c>
      <c r="AR10">
        <f t="shared" ref="AR10" si="123">IF(AQ10&gt;$T10*2,1,0)</f>
        <v>1</v>
      </c>
      <c r="AS10">
        <f t="shared" si="57"/>
        <v>1</v>
      </c>
    </row>
    <row r="11" spans="1:45" x14ac:dyDescent="0.25">
      <c r="A11" s="2" t="s">
        <v>8</v>
      </c>
      <c r="B11" s="1">
        <v>1660998</v>
      </c>
      <c r="C11" s="1">
        <v>1630345</v>
      </c>
      <c r="D11" s="1">
        <v>1130119</v>
      </c>
      <c r="E11" s="1">
        <v>1080238</v>
      </c>
      <c r="F11" s="2" t="str">
        <f t="shared" si="20"/>
        <v>w09</v>
      </c>
      <c r="G11" s="2" t="str">
        <f t="shared" si="21"/>
        <v>C</v>
      </c>
      <c r="H11" s="1" t="str">
        <f t="shared" si="22"/>
        <v/>
      </c>
      <c r="I11" s="1" t="str">
        <f t="shared" si="23"/>
        <v/>
      </c>
      <c r="J11" s="1">
        <f t="shared" si="24"/>
        <v>3291343</v>
      </c>
      <c r="K11" s="1" t="str">
        <f t="shared" si="25"/>
        <v/>
      </c>
      <c r="M11" t="b">
        <f t="shared" si="26"/>
        <v>0</v>
      </c>
      <c r="N11" s="12" t="str">
        <f t="shared" si="27"/>
        <v/>
      </c>
      <c r="O11" s="12" t="str">
        <f t="shared" si="28"/>
        <v/>
      </c>
      <c r="P11" s="12" t="str">
        <f t="shared" si="29"/>
        <v/>
      </c>
      <c r="Q11" s="12" t="str">
        <f t="shared" si="30"/>
        <v/>
      </c>
      <c r="S11">
        <f t="shared" si="31"/>
        <v>0.67159999999999997</v>
      </c>
      <c r="T11" s="1">
        <f t="shared" si="32"/>
        <v>3291343</v>
      </c>
      <c r="U11" s="1">
        <f t="shared" si="33"/>
        <v>2210357</v>
      </c>
      <c r="V11">
        <f t="shared" si="34"/>
        <v>0</v>
      </c>
      <c r="W11">
        <f t="shared" si="35"/>
        <v>1484475</v>
      </c>
      <c r="X11">
        <f t="shared" ref="X11" si="124">IF(W11&gt;$T11*2,1,0)</f>
        <v>0</v>
      </c>
      <c r="Y11">
        <f t="shared" si="37"/>
        <v>996973</v>
      </c>
      <c r="Z11">
        <f t="shared" ref="Z11" si="125">IF(Y11&gt;$T11*2,1,0)</f>
        <v>0</v>
      </c>
      <c r="AA11">
        <f t="shared" si="39"/>
        <v>669567</v>
      </c>
      <c r="AB11">
        <f t="shared" ref="AB11" si="126">IF(AA11&gt;$T11*2,1,0)</f>
        <v>0</v>
      </c>
      <c r="AC11">
        <f t="shared" si="41"/>
        <v>449681</v>
      </c>
      <c r="AD11">
        <f t="shared" ref="AD11" si="127">IF(AC11&gt;$T11*2,1,0)</f>
        <v>0</v>
      </c>
      <c r="AE11">
        <f t="shared" si="43"/>
        <v>302005</v>
      </c>
      <c r="AF11">
        <f t="shared" ref="AF11" si="128">IF(AE11&gt;$T11*2,1,0)</f>
        <v>0</v>
      </c>
      <c r="AG11">
        <f t="shared" si="45"/>
        <v>202826</v>
      </c>
      <c r="AH11">
        <f t="shared" ref="AH11" si="129">IF(AG11&gt;$T11*2,1,0)</f>
        <v>0</v>
      </c>
      <c r="AI11">
        <f t="shared" si="47"/>
        <v>136217</v>
      </c>
      <c r="AJ11">
        <f t="shared" ref="AJ11" si="130">IF(AI11&gt;$T11*2,1,0)</f>
        <v>0</v>
      </c>
      <c r="AK11">
        <f t="shared" si="49"/>
        <v>91483</v>
      </c>
      <c r="AL11">
        <f t="shared" ref="AL11" si="131">IF(AK11&gt;$T11*2,1,0)</f>
        <v>0</v>
      </c>
      <c r="AM11">
        <f t="shared" si="51"/>
        <v>61439</v>
      </c>
      <c r="AN11">
        <f t="shared" ref="AN11" si="132">IF(AM11&gt;$T11*2,1,0)</f>
        <v>0</v>
      </c>
      <c r="AO11">
        <f t="shared" si="53"/>
        <v>41262</v>
      </c>
      <c r="AP11">
        <f t="shared" ref="AP11" si="133">IF(AO11&gt;$T11*2,1,0)</f>
        <v>0</v>
      </c>
      <c r="AQ11" s="1">
        <f t="shared" si="55"/>
        <v>27711</v>
      </c>
      <c r="AR11">
        <f t="shared" ref="AR11" si="134">IF(AQ11&gt;$T11*2,1,0)</f>
        <v>0</v>
      </c>
      <c r="AS11">
        <f t="shared" si="57"/>
        <v>0</v>
      </c>
    </row>
    <row r="12" spans="1:45" x14ac:dyDescent="0.25">
      <c r="A12" s="2" t="s">
        <v>9</v>
      </c>
      <c r="B12" s="1">
        <v>1157622</v>
      </c>
      <c r="C12" s="1">
        <v>1182345</v>
      </c>
      <c r="D12" s="1">
        <v>830785</v>
      </c>
      <c r="E12" s="1">
        <v>833779</v>
      </c>
      <c r="F12" s="2" t="str">
        <f t="shared" si="20"/>
        <v>w10</v>
      </c>
      <c r="G12" s="2" t="str">
        <f t="shared" si="21"/>
        <v>C</v>
      </c>
      <c r="H12" s="1" t="str">
        <f t="shared" si="22"/>
        <v/>
      </c>
      <c r="I12" s="1" t="str">
        <f t="shared" si="23"/>
        <v/>
      </c>
      <c r="J12" s="1">
        <f t="shared" si="24"/>
        <v>2339967</v>
      </c>
      <c r="K12" s="1" t="str">
        <f t="shared" si="25"/>
        <v/>
      </c>
      <c r="M12" t="b">
        <f t="shared" si="26"/>
        <v>0</v>
      </c>
      <c r="N12" s="12" t="str">
        <f t="shared" si="27"/>
        <v/>
      </c>
      <c r="O12" s="12" t="str">
        <f t="shared" si="28"/>
        <v/>
      </c>
      <c r="P12" s="12" t="str">
        <f t="shared" si="29"/>
        <v/>
      </c>
      <c r="Q12" s="12" t="str">
        <f t="shared" si="30"/>
        <v/>
      </c>
      <c r="S12">
        <f t="shared" si="31"/>
        <v>0.71140000000000003</v>
      </c>
      <c r="T12" s="1">
        <f t="shared" si="32"/>
        <v>2339967</v>
      </c>
      <c r="U12" s="1">
        <f t="shared" si="33"/>
        <v>1664564</v>
      </c>
      <c r="V12">
        <f t="shared" si="34"/>
        <v>0</v>
      </c>
      <c r="W12">
        <f t="shared" si="35"/>
        <v>1184170</v>
      </c>
      <c r="X12">
        <f t="shared" ref="X12" si="135">IF(W12&gt;$T12*2,1,0)</f>
        <v>0</v>
      </c>
      <c r="Y12">
        <f t="shared" si="37"/>
        <v>842418</v>
      </c>
      <c r="Z12">
        <f t="shared" ref="Z12" si="136">IF(Y12&gt;$T12*2,1,0)</f>
        <v>0</v>
      </c>
      <c r="AA12">
        <f t="shared" si="39"/>
        <v>599296</v>
      </c>
      <c r="AB12">
        <f t="shared" ref="AB12" si="137">IF(AA12&gt;$T12*2,1,0)</f>
        <v>0</v>
      </c>
      <c r="AC12">
        <f t="shared" si="41"/>
        <v>426339</v>
      </c>
      <c r="AD12">
        <f t="shared" ref="AD12" si="138">IF(AC12&gt;$T12*2,1,0)</f>
        <v>0</v>
      </c>
      <c r="AE12">
        <f t="shared" si="43"/>
        <v>303297</v>
      </c>
      <c r="AF12">
        <f t="shared" ref="AF12" si="139">IF(AE12&gt;$T12*2,1,0)</f>
        <v>0</v>
      </c>
      <c r="AG12">
        <f t="shared" si="45"/>
        <v>215765</v>
      </c>
      <c r="AH12">
        <f t="shared" ref="AH12" si="140">IF(AG12&gt;$T12*2,1,0)</f>
        <v>0</v>
      </c>
      <c r="AI12">
        <f t="shared" si="47"/>
        <v>153495</v>
      </c>
      <c r="AJ12">
        <f t="shared" ref="AJ12" si="141">IF(AI12&gt;$T12*2,1,0)</f>
        <v>0</v>
      </c>
      <c r="AK12">
        <f t="shared" si="49"/>
        <v>109196</v>
      </c>
      <c r="AL12">
        <f t="shared" ref="AL12" si="142">IF(AK12&gt;$T12*2,1,0)</f>
        <v>0</v>
      </c>
      <c r="AM12">
        <f t="shared" si="51"/>
        <v>77682</v>
      </c>
      <c r="AN12">
        <f t="shared" ref="AN12" si="143">IF(AM12&gt;$T12*2,1,0)</f>
        <v>0</v>
      </c>
      <c r="AO12">
        <f t="shared" si="53"/>
        <v>55262</v>
      </c>
      <c r="AP12">
        <f t="shared" ref="AP12" si="144">IF(AO12&gt;$T12*2,1,0)</f>
        <v>0</v>
      </c>
      <c r="AQ12" s="1">
        <f t="shared" si="55"/>
        <v>39313</v>
      </c>
      <c r="AR12">
        <f t="shared" ref="AR12" si="145">IF(AQ12&gt;$T12*2,1,0)</f>
        <v>0</v>
      </c>
      <c r="AS12">
        <f t="shared" si="57"/>
        <v>0</v>
      </c>
    </row>
    <row r="13" spans="1:45" x14ac:dyDescent="0.25">
      <c r="A13" s="2" t="s">
        <v>10</v>
      </c>
      <c r="B13" s="1">
        <v>1987047</v>
      </c>
      <c r="C13" s="1">
        <v>1996208</v>
      </c>
      <c r="D13" s="1">
        <v>2053892</v>
      </c>
      <c r="E13" s="1">
        <v>1697247</v>
      </c>
      <c r="F13" s="2" t="str">
        <f t="shared" si="20"/>
        <v>w11</v>
      </c>
      <c r="G13" s="2" t="str">
        <f t="shared" si="21"/>
        <v>D</v>
      </c>
      <c r="H13" s="1" t="str">
        <f t="shared" si="22"/>
        <v/>
      </c>
      <c r="I13" s="1" t="str">
        <f t="shared" si="23"/>
        <v/>
      </c>
      <c r="J13" s="1" t="str">
        <f t="shared" si="24"/>
        <v/>
      </c>
      <c r="K13" s="1">
        <f t="shared" si="25"/>
        <v>3983255</v>
      </c>
      <c r="M13" t="b">
        <f t="shared" si="26"/>
        <v>0</v>
      </c>
      <c r="N13" s="12" t="str">
        <f t="shared" si="27"/>
        <v/>
      </c>
      <c r="O13" s="12" t="str">
        <f t="shared" si="28"/>
        <v/>
      </c>
      <c r="P13" s="12" t="str">
        <f t="shared" si="29"/>
        <v/>
      </c>
      <c r="Q13" s="12" t="str">
        <f t="shared" si="30"/>
        <v/>
      </c>
      <c r="S13">
        <f t="shared" si="31"/>
        <v>0.94169999999999998</v>
      </c>
      <c r="T13" s="1">
        <f t="shared" si="32"/>
        <v>3983255</v>
      </c>
      <c r="U13" s="1">
        <f t="shared" si="33"/>
        <v>3751139</v>
      </c>
      <c r="V13">
        <f t="shared" si="34"/>
        <v>0</v>
      </c>
      <c r="W13">
        <f t="shared" si="35"/>
        <v>3532447</v>
      </c>
      <c r="X13">
        <f t="shared" ref="X13" si="146">IF(W13&gt;$T13*2,1,0)</f>
        <v>0</v>
      </c>
      <c r="Y13">
        <f t="shared" si="37"/>
        <v>3326505</v>
      </c>
      <c r="Z13">
        <f t="shared" ref="Z13" si="147">IF(Y13&gt;$T13*2,1,0)</f>
        <v>0</v>
      </c>
      <c r="AA13">
        <f t="shared" si="39"/>
        <v>3132569</v>
      </c>
      <c r="AB13">
        <f t="shared" ref="AB13" si="148">IF(AA13&gt;$T13*2,1,0)</f>
        <v>0</v>
      </c>
      <c r="AC13">
        <f t="shared" si="41"/>
        <v>2949940</v>
      </c>
      <c r="AD13">
        <f t="shared" ref="AD13" si="149">IF(AC13&gt;$T13*2,1,0)</f>
        <v>0</v>
      </c>
      <c r="AE13">
        <f t="shared" si="43"/>
        <v>2777958</v>
      </c>
      <c r="AF13">
        <f t="shared" ref="AF13" si="150">IF(AE13&gt;$T13*2,1,0)</f>
        <v>0</v>
      </c>
      <c r="AG13">
        <f t="shared" si="45"/>
        <v>2616003</v>
      </c>
      <c r="AH13">
        <f t="shared" ref="AH13" si="151">IF(AG13&gt;$T13*2,1,0)</f>
        <v>0</v>
      </c>
      <c r="AI13">
        <f t="shared" si="47"/>
        <v>2463490</v>
      </c>
      <c r="AJ13">
        <f t="shared" ref="AJ13" si="152">IF(AI13&gt;$T13*2,1,0)</f>
        <v>0</v>
      </c>
      <c r="AK13">
        <f t="shared" si="49"/>
        <v>2319868</v>
      </c>
      <c r="AL13">
        <f t="shared" ref="AL13" si="153">IF(AK13&gt;$T13*2,1,0)</f>
        <v>0</v>
      </c>
      <c r="AM13">
        <f t="shared" si="51"/>
        <v>2184619</v>
      </c>
      <c r="AN13">
        <f t="shared" ref="AN13" si="154">IF(AM13&gt;$T13*2,1,0)</f>
        <v>0</v>
      </c>
      <c r="AO13">
        <f t="shared" si="53"/>
        <v>2057255</v>
      </c>
      <c r="AP13">
        <f t="shared" ref="AP13" si="155">IF(AO13&gt;$T13*2,1,0)</f>
        <v>0</v>
      </c>
      <c r="AQ13" s="1">
        <f t="shared" si="55"/>
        <v>1937317</v>
      </c>
      <c r="AR13">
        <f t="shared" ref="AR13" si="156">IF(AQ13&gt;$T13*2,1,0)</f>
        <v>0</v>
      </c>
      <c r="AS13">
        <f t="shared" si="57"/>
        <v>0</v>
      </c>
    </row>
    <row r="14" spans="1:45" x14ac:dyDescent="0.25">
      <c r="A14" s="2" t="s">
        <v>11</v>
      </c>
      <c r="B14" s="1">
        <v>3997724</v>
      </c>
      <c r="C14" s="1">
        <v>3690756</v>
      </c>
      <c r="D14" s="1">
        <v>4339393</v>
      </c>
      <c r="E14" s="1">
        <v>4639643</v>
      </c>
      <c r="F14" s="2" t="str">
        <f t="shared" si="20"/>
        <v>w12</v>
      </c>
      <c r="G14" s="2" t="str">
        <f t="shared" si="21"/>
        <v>C</v>
      </c>
      <c r="H14" s="1" t="str">
        <f t="shared" si="22"/>
        <v/>
      </c>
      <c r="I14" s="1" t="str">
        <f t="shared" si="23"/>
        <v/>
      </c>
      <c r="J14" s="1">
        <f t="shared" si="24"/>
        <v>7688480</v>
      </c>
      <c r="K14" s="1" t="str">
        <f t="shared" si="25"/>
        <v/>
      </c>
      <c r="M14" t="b">
        <f t="shared" si="26"/>
        <v>1</v>
      </c>
      <c r="N14" s="12" t="str">
        <f t="shared" si="27"/>
        <v/>
      </c>
      <c r="O14" s="12" t="str">
        <f t="shared" si="28"/>
        <v/>
      </c>
      <c r="P14" s="12">
        <f t="shared" si="29"/>
        <v>1</v>
      </c>
      <c r="Q14" s="12" t="str">
        <f t="shared" si="30"/>
        <v/>
      </c>
      <c r="S14">
        <f t="shared" si="31"/>
        <v>1.1678999999999999</v>
      </c>
      <c r="T14" s="1">
        <f t="shared" si="32"/>
        <v>7688480</v>
      </c>
      <c r="U14" s="1">
        <f t="shared" si="33"/>
        <v>8979036</v>
      </c>
      <c r="V14">
        <f t="shared" si="34"/>
        <v>0</v>
      </c>
      <c r="W14">
        <f t="shared" si="35"/>
        <v>10486616</v>
      </c>
      <c r="X14">
        <f t="shared" ref="X14" si="157">IF(W14&gt;$T14*2,1,0)</f>
        <v>0</v>
      </c>
      <c r="Y14">
        <f t="shared" si="37"/>
        <v>12247318</v>
      </c>
      <c r="Z14">
        <f t="shared" ref="Z14" si="158">IF(Y14&gt;$T14*2,1,0)</f>
        <v>0</v>
      </c>
      <c r="AA14">
        <f t="shared" si="39"/>
        <v>14303642</v>
      </c>
      <c r="AB14">
        <f t="shared" ref="AB14" si="159">IF(AA14&gt;$T14*2,1,0)</f>
        <v>0</v>
      </c>
      <c r="AC14">
        <f t="shared" si="41"/>
        <v>16705223</v>
      </c>
      <c r="AD14">
        <f t="shared" ref="AD14" si="160">IF(AC14&gt;$T14*2,1,0)</f>
        <v>1</v>
      </c>
      <c r="AE14">
        <f t="shared" si="43"/>
        <v>16705223</v>
      </c>
      <c r="AF14">
        <f t="shared" ref="AF14" si="161">IF(AE14&gt;$T14*2,1,0)</f>
        <v>1</v>
      </c>
      <c r="AG14">
        <f t="shared" si="45"/>
        <v>16705223</v>
      </c>
      <c r="AH14">
        <f t="shared" ref="AH14" si="162">IF(AG14&gt;$T14*2,1,0)</f>
        <v>1</v>
      </c>
      <c r="AI14">
        <f t="shared" si="47"/>
        <v>16705223</v>
      </c>
      <c r="AJ14">
        <f t="shared" ref="AJ14" si="163">IF(AI14&gt;$T14*2,1,0)</f>
        <v>1</v>
      </c>
      <c r="AK14">
        <f t="shared" si="49"/>
        <v>16705223</v>
      </c>
      <c r="AL14">
        <f t="shared" ref="AL14" si="164">IF(AK14&gt;$T14*2,1,0)</f>
        <v>1</v>
      </c>
      <c r="AM14">
        <f t="shared" si="51"/>
        <v>16705223</v>
      </c>
      <c r="AN14">
        <f t="shared" ref="AN14" si="165">IF(AM14&gt;$T14*2,1,0)</f>
        <v>1</v>
      </c>
      <c r="AO14" s="5">
        <f t="shared" si="53"/>
        <v>16705223</v>
      </c>
      <c r="AP14">
        <f t="shared" ref="AP14" si="166">IF(AO14&gt;$T14*2,1,0)</f>
        <v>1</v>
      </c>
      <c r="AQ14" s="1">
        <f t="shared" si="55"/>
        <v>16705223</v>
      </c>
      <c r="AR14">
        <f t="shared" ref="AR14" si="167">IF(AQ14&gt;$T14*2,1,0)</f>
        <v>1</v>
      </c>
      <c r="AS14">
        <f t="shared" si="57"/>
        <v>1</v>
      </c>
    </row>
    <row r="15" spans="1:45" x14ac:dyDescent="0.25">
      <c r="A15" s="2" t="s">
        <v>12</v>
      </c>
      <c r="B15" s="1">
        <v>996113</v>
      </c>
      <c r="C15" s="1">
        <v>964279</v>
      </c>
      <c r="D15" s="1">
        <v>1012487</v>
      </c>
      <c r="E15" s="1">
        <v>1128940</v>
      </c>
      <c r="F15" s="2" t="str">
        <f t="shared" si="20"/>
        <v>w13</v>
      </c>
      <c r="G15" s="2" t="str">
        <f t="shared" si="21"/>
        <v>A</v>
      </c>
      <c r="H15" s="1">
        <f t="shared" si="22"/>
        <v>1960392</v>
      </c>
      <c r="I15" s="1" t="str">
        <f t="shared" si="23"/>
        <v/>
      </c>
      <c r="J15" s="1" t="str">
        <f t="shared" si="24"/>
        <v/>
      </c>
      <c r="K15" s="1" t="str">
        <f t="shared" si="25"/>
        <v/>
      </c>
      <c r="M15" t="b">
        <f t="shared" si="26"/>
        <v>1</v>
      </c>
      <c r="N15" s="12">
        <f t="shared" si="27"/>
        <v>1</v>
      </c>
      <c r="O15" s="12" t="str">
        <f t="shared" si="28"/>
        <v/>
      </c>
      <c r="P15" s="12" t="str">
        <f t="shared" si="29"/>
        <v/>
      </c>
      <c r="Q15" s="12" t="str">
        <f t="shared" si="30"/>
        <v/>
      </c>
      <c r="S15">
        <f t="shared" si="31"/>
        <v>1.0923</v>
      </c>
      <c r="T15" s="1">
        <f t="shared" si="32"/>
        <v>1960392</v>
      </c>
      <c r="U15" s="1">
        <f t="shared" si="33"/>
        <v>2141427</v>
      </c>
      <c r="V15">
        <f t="shared" si="34"/>
        <v>0</v>
      </c>
      <c r="W15">
        <f t="shared" si="35"/>
        <v>2339080</v>
      </c>
      <c r="X15">
        <f t="shared" ref="X15" si="168">IF(W15&gt;$T15*2,1,0)</f>
        <v>0</v>
      </c>
      <c r="Y15">
        <f t="shared" si="37"/>
        <v>2554977</v>
      </c>
      <c r="Z15">
        <f t="shared" ref="Z15" si="169">IF(Y15&gt;$T15*2,1,0)</f>
        <v>0</v>
      </c>
      <c r="AA15">
        <f t="shared" si="39"/>
        <v>2790801</v>
      </c>
      <c r="AB15">
        <f t="shared" ref="AB15" si="170">IF(AA15&gt;$T15*2,1,0)</f>
        <v>0</v>
      </c>
      <c r="AC15">
        <f t="shared" si="41"/>
        <v>3048391</v>
      </c>
      <c r="AD15">
        <f t="shared" ref="AD15" si="171">IF(AC15&gt;$T15*2,1,0)</f>
        <v>0</v>
      </c>
      <c r="AE15">
        <f t="shared" si="43"/>
        <v>3329757</v>
      </c>
      <c r="AF15">
        <f t="shared" ref="AF15" si="172">IF(AE15&gt;$T15*2,1,0)</f>
        <v>0</v>
      </c>
      <c r="AG15">
        <f t="shared" si="45"/>
        <v>3637093</v>
      </c>
      <c r="AH15">
        <f t="shared" ref="AH15" si="173">IF(AG15&gt;$T15*2,1,0)</f>
        <v>0</v>
      </c>
      <c r="AI15">
        <f t="shared" si="47"/>
        <v>3972796</v>
      </c>
      <c r="AJ15">
        <f t="shared" ref="AJ15" si="174">IF(AI15&gt;$T15*2,1,0)</f>
        <v>1</v>
      </c>
      <c r="AK15">
        <f t="shared" si="49"/>
        <v>3972796</v>
      </c>
      <c r="AL15">
        <f t="shared" ref="AL15" si="175">IF(AK15&gt;$T15*2,1,0)</f>
        <v>1</v>
      </c>
      <c r="AM15">
        <f t="shared" si="51"/>
        <v>3972796</v>
      </c>
      <c r="AN15">
        <f t="shared" ref="AN15" si="176">IF(AM15&gt;$T15*2,1,0)</f>
        <v>1</v>
      </c>
      <c r="AO15">
        <f t="shared" si="53"/>
        <v>3972796</v>
      </c>
      <c r="AP15">
        <f t="shared" ref="AP15" si="177">IF(AO15&gt;$T15*2,1,0)</f>
        <v>1</v>
      </c>
      <c r="AQ15" s="1">
        <f t="shared" si="55"/>
        <v>3972796</v>
      </c>
      <c r="AR15">
        <f t="shared" ref="AR15" si="178">IF(AQ15&gt;$T15*2,1,0)</f>
        <v>1</v>
      </c>
      <c r="AS15">
        <f t="shared" si="57"/>
        <v>1</v>
      </c>
    </row>
    <row r="16" spans="1:45" x14ac:dyDescent="0.25">
      <c r="A16" s="2" t="s">
        <v>13</v>
      </c>
      <c r="B16" s="1">
        <v>1143634</v>
      </c>
      <c r="C16" s="1">
        <v>1033836</v>
      </c>
      <c r="D16" s="1">
        <v>909534</v>
      </c>
      <c r="E16" s="1">
        <v>856349</v>
      </c>
      <c r="F16" s="2" t="str">
        <f t="shared" si="20"/>
        <v>w14</v>
      </c>
      <c r="G16" s="2" t="str">
        <f t="shared" si="21"/>
        <v>A</v>
      </c>
      <c r="H16" s="1">
        <f t="shared" si="22"/>
        <v>2177470</v>
      </c>
      <c r="I16" s="1" t="str">
        <f t="shared" si="23"/>
        <v/>
      </c>
      <c r="J16" s="1" t="str">
        <f t="shared" si="24"/>
        <v/>
      </c>
      <c r="K16" s="1" t="str">
        <f t="shared" si="25"/>
        <v/>
      </c>
      <c r="M16" t="b">
        <f t="shared" si="26"/>
        <v>0</v>
      </c>
      <c r="N16" s="12" t="str">
        <f t="shared" si="27"/>
        <v/>
      </c>
      <c r="O16" s="12" t="str">
        <f t="shared" si="28"/>
        <v/>
      </c>
      <c r="P16" s="12" t="str">
        <f t="shared" si="29"/>
        <v/>
      </c>
      <c r="Q16" s="12" t="str">
        <f t="shared" si="30"/>
        <v/>
      </c>
      <c r="S16">
        <f t="shared" si="31"/>
        <v>0.81100000000000005</v>
      </c>
      <c r="T16" s="1">
        <f t="shared" si="32"/>
        <v>2177470</v>
      </c>
      <c r="U16" s="1">
        <f t="shared" si="33"/>
        <v>1765883</v>
      </c>
      <c r="V16">
        <f t="shared" si="34"/>
        <v>0</v>
      </c>
      <c r="W16">
        <f t="shared" si="35"/>
        <v>1432131</v>
      </c>
      <c r="X16">
        <f t="shared" ref="X16" si="179">IF(W16&gt;$T16*2,1,0)</f>
        <v>0</v>
      </c>
      <c r="Y16">
        <f t="shared" si="37"/>
        <v>1161458</v>
      </c>
      <c r="Z16">
        <f t="shared" ref="Z16" si="180">IF(Y16&gt;$T16*2,1,0)</f>
        <v>0</v>
      </c>
      <c r="AA16">
        <f t="shared" si="39"/>
        <v>941942</v>
      </c>
      <c r="AB16">
        <f t="shared" ref="AB16" si="181">IF(AA16&gt;$T16*2,1,0)</f>
        <v>0</v>
      </c>
      <c r="AC16">
        <f t="shared" si="41"/>
        <v>763914</v>
      </c>
      <c r="AD16">
        <f t="shared" ref="AD16" si="182">IF(AC16&gt;$T16*2,1,0)</f>
        <v>0</v>
      </c>
      <c r="AE16">
        <f t="shared" si="43"/>
        <v>619534</v>
      </c>
      <c r="AF16">
        <f t="shared" ref="AF16" si="183">IF(AE16&gt;$T16*2,1,0)</f>
        <v>0</v>
      </c>
      <c r="AG16">
        <f t="shared" si="45"/>
        <v>502442</v>
      </c>
      <c r="AH16">
        <f t="shared" ref="AH16" si="184">IF(AG16&gt;$T16*2,1,0)</f>
        <v>0</v>
      </c>
      <c r="AI16">
        <f t="shared" si="47"/>
        <v>407480</v>
      </c>
      <c r="AJ16">
        <f t="shared" ref="AJ16" si="185">IF(AI16&gt;$T16*2,1,0)</f>
        <v>0</v>
      </c>
      <c r="AK16">
        <f t="shared" si="49"/>
        <v>330466</v>
      </c>
      <c r="AL16">
        <f t="shared" ref="AL16" si="186">IF(AK16&gt;$T16*2,1,0)</f>
        <v>0</v>
      </c>
      <c r="AM16">
        <f t="shared" si="51"/>
        <v>268007</v>
      </c>
      <c r="AN16">
        <f t="shared" ref="AN16" si="187">IF(AM16&gt;$T16*2,1,0)</f>
        <v>0</v>
      </c>
      <c r="AO16">
        <f t="shared" si="53"/>
        <v>217353</v>
      </c>
      <c r="AP16">
        <f t="shared" ref="AP16" si="188">IF(AO16&gt;$T16*2,1,0)</f>
        <v>0</v>
      </c>
      <c r="AQ16" s="1">
        <f t="shared" si="55"/>
        <v>176273</v>
      </c>
      <c r="AR16">
        <f t="shared" ref="AR16" si="189">IF(AQ16&gt;$T16*2,1,0)</f>
        <v>0</v>
      </c>
      <c r="AS16">
        <f t="shared" si="57"/>
        <v>0</v>
      </c>
    </row>
    <row r="17" spans="1:45" x14ac:dyDescent="0.25">
      <c r="A17" s="2" t="s">
        <v>14</v>
      </c>
      <c r="B17" s="1">
        <v>2549276</v>
      </c>
      <c r="C17" s="1">
        <v>2584751</v>
      </c>
      <c r="D17" s="1">
        <v>2033079</v>
      </c>
      <c r="E17" s="1">
        <v>2066918</v>
      </c>
      <c r="F17" s="2" t="str">
        <f t="shared" si="20"/>
        <v>w15</v>
      </c>
      <c r="G17" s="2" t="str">
        <f t="shared" si="21"/>
        <v>A</v>
      </c>
      <c r="H17" s="1">
        <f t="shared" si="22"/>
        <v>5134027</v>
      </c>
      <c r="I17" s="1" t="str">
        <f t="shared" si="23"/>
        <v/>
      </c>
      <c r="J17" s="1" t="str">
        <f t="shared" si="24"/>
        <v/>
      </c>
      <c r="K17" s="1" t="str">
        <f t="shared" si="25"/>
        <v/>
      </c>
      <c r="M17" t="b">
        <f t="shared" si="26"/>
        <v>0</v>
      </c>
      <c r="N17" s="12" t="str">
        <f t="shared" si="27"/>
        <v/>
      </c>
      <c r="O17" s="12" t="str">
        <f t="shared" si="28"/>
        <v/>
      </c>
      <c r="P17" s="12" t="str">
        <f t="shared" si="29"/>
        <v/>
      </c>
      <c r="Q17" s="12" t="str">
        <f t="shared" si="30"/>
        <v/>
      </c>
      <c r="S17">
        <f t="shared" si="31"/>
        <v>0.79859999999999998</v>
      </c>
      <c r="T17" s="1">
        <f t="shared" si="32"/>
        <v>5134027</v>
      </c>
      <c r="U17" s="1">
        <f t="shared" si="33"/>
        <v>4099997</v>
      </c>
      <c r="V17">
        <f t="shared" si="34"/>
        <v>0</v>
      </c>
      <c r="W17">
        <f t="shared" si="35"/>
        <v>3274257</v>
      </c>
      <c r="X17">
        <f t="shared" ref="X17" si="190">IF(W17&gt;$T17*2,1,0)</f>
        <v>0</v>
      </c>
      <c r="Y17">
        <f t="shared" si="37"/>
        <v>2614821</v>
      </c>
      <c r="Z17">
        <f t="shared" ref="Z17" si="191">IF(Y17&gt;$T17*2,1,0)</f>
        <v>0</v>
      </c>
      <c r="AA17">
        <f t="shared" si="39"/>
        <v>2088196</v>
      </c>
      <c r="AB17">
        <f t="shared" ref="AB17" si="192">IF(AA17&gt;$T17*2,1,0)</f>
        <v>0</v>
      </c>
      <c r="AC17">
        <f t="shared" si="41"/>
        <v>1667633</v>
      </c>
      <c r="AD17">
        <f t="shared" ref="AD17" si="193">IF(AC17&gt;$T17*2,1,0)</f>
        <v>0</v>
      </c>
      <c r="AE17">
        <f t="shared" si="43"/>
        <v>1331771</v>
      </c>
      <c r="AF17">
        <f t="shared" ref="AF17" si="194">IF(AE17&gt;$T17*2,1,0)</f>
        <v>0</v>
      </c>
      <c r="AG17">
        <f t="shared" si="45"/>
        <v>1063552</v>
      </c>
      <c r="AH17">
        <f t="shared" ref="AH17" si="195">IF(AG17&gt;$T17*2,1,0)</f>
        <v>0</v>
      </c>
      <c r="AI17">
        <f t="shared" si="47"/>
        <v>849352</v>
      </c>
      <c r="AJ17">
        <f t="shared" ref="AJ17" si="196">IF(AI17&gt;$T17*2,1,0)</f>
        <v>0</v>
      </c>
      <c r="AK17">
        <f t="shared" si="49"/>
        <v>678292</v>
      </c>
      <c r="AL17">
        <f t="shared" ref="AL17" si="197">IF(AK17&gt;$T17*2,1,0)</f>
        <v>0</v>
      </c>
      <c r="AM17">
        <f t="shared" si="51"/>
        <v>541683</v>
      </c>
      <c r="AN17">
        <f t="shared" ref="AN17" si="198">IF(AM17&gt;$T17*2,1,0)</f>
        <v>0</v>
      </c>
      <c r="AO17">
        <f t="shared" si="53"/>
        <v>432588</v>
      </c>
      <c r="AP17">
        <f t="shared" ref="AP17" si="199">IF(AO17&gt;$T17*2,1,0)</f>
        <v>0</v>
      </c>
      <c r="AQ17" s="1">
        <f t="shared" si="55"/>
        <v>345464</v>
      </c>
      <c r="AR17">
        <f t="shared" ref="AR17" si="200">IF(AQ17&gt;$T17*2,1,0)</f>
        <v>0</v>
      </c>
      <c r="AS17">
        <f t="shared" si="57"/>
        <v>0</v>
      </c>
    </row>
    <row r="18" spans="1:45" x14ac:dyDescent="0.25">
      <c r="A18" s="2" t="s">
        <v>15</v>
      </c>
      <c r="B18" s="1">
        <v>1367212</v>
      </c>
      <c r="C18" s="1">
        <v>1361389</v>
      </c>
      <c r="D18" s="1">
        <v>1572320</v>
      </c>
      <c r="E18" s="1">
        <v>1836258</v>
      </c>
      <c r="F18" s="2" t="str">
        <f t="shared" si="20"/>
        <v>w16</v>
      </c>
      <c r="G18" s="2" t="str">
        <f t="shared" si="21"/>
        <v>C</v>
      </c>
      <c r="H18" s="1" t="str">
        <f t="shared" si="22"/>
        <v/>
      </c>
      <c r="I18" s="1" t="str">
        <f t="shared" si="23"/>
        <v/>
      </c>
      <c r="J18" s="1">
        <f t="shared" si="24"/>
        <v>2728601</v>
      </c>
      <c r="K18" s="1" t="str">
        <f t="shared" si="25"/>
        <v/>
      </c>
      <c r="M18" t="b">
        <f t="shared" si="26"/>
        <v>1</v>
      </c>
      <c r="N18" s="12" t="str">
        <f t="shared" si="27"/>
        <v/>
      </c>
      <c r="O18" s="12" t="str">
        <f t="shared" si="28"/>
        <v/>
      </c>
      <c r="P18" s="12">
        <f t="shared" si="29"/>
        <v>1</v>
      </c>
      <c r="Q18" s="12" t="str">
        <f t="shared" si="30"/>
        <v/>
      </c>
      <c r="S18">
        <f t="shared" si="31"/>
        <v>1.2492000000000001</v>
      </c>
      <c r="T18" s="1">
        <f t="shared" si="32"/>
        <v>2728601</v>
      </c>
      <c r="U18" s="1">
        <f t="shared" si="33"/>
        <v>3408578</v>
      </c>
      <c r="V18">
        <f t="shared" si="34"/>
        <v>0</v>
      </c>
      <c r="W18">
        <f t="shared" si="35"/>
        <v>4257995</v>
      </c>
      <c r="X18">
        <f t="shared" ref="X18" si="201">IF(W18&gt;$T18*2,1,0)</f>
        <v>0</v>
      </c>
      <c r="Y18">
        <f t="shared" si="37"/>
        <v>5319087</v>
      </c>
      <c r="Z18">
        <f t="shared" ref="Z18" si="202">IF(Y18&gt;$T18*2,1,0)</f>
        <v>0</v>
      </c>
      <c r="AA18">
        <f t="shared" si="39"/>
        <v>6644603</v>
      </c>
      <c r="AB18">
        <f t="shared" ref="AB18" si="203">IF(AA18&gt;$T18*2,1,0)</f>
        <v>1</v>
      </c>
      <c r="AC18">
        <f t="shared" si="41"/>
        <v>6644603</v>
      </c>
      <c r="AD18">
        <f t="shared" ref="AD18" si="204">IF(AC18&gt;$T18*2,1,0)</f>
        <v>1</v>
      </c>
      <c r="AE18">
        <f t="shared" si="43"/>
        <v>6644603</v>
      </c>
      <c r="AF18">
        <f t="shared" ref="AF18" si="205">IF(AE18&gt;$T18*2,1,0)</f>
        <v>1</v>
      </c>
      <c r="AG18">
        <f t="shared" si="45"/>
        <v>6644603</v>
      </c>
      <c r="AH18">
        <f t="shared" ref="AH18" si="206">IF(AG18&gt;$T18*2,1,0)</f>
        <v>1</v>
      </c>
      <c r="AI18">
        <f t="shared" si="47"/>
        <v>6644603</v>
      </c>
      <c r="AJ18">
        <f t="shared" ref="AJ18" si="207">IF(AI18&gt;$T18*2,1,0)</f>
        <v>1</v>
      </c>
      <c r="AK18">
        <f t="shared" si="49"/>
        <v>6644603</v>
      </c>
      <c r="AL18">
        <f t="shared" ref="AL18" si="208">IF(AK18&gt;$T18*2,1,0)</f>
        <v>1</v>
      </c>
      <c r="AM18">
        <f t="shared" si="51"/>
        <v>6644603</v>
      </c>
      <c r="AN18">
        <f t="shared" ref="AN18" si="209">IF(AM18&gt;$T18*2,1,0)</f>
        <v>1</v>
      </c>
      <c r="AO18">
        <f t="shared" si="53"/>
        <v>6644603</v>
      </c>
      <c r="AP18">
        <f t="shared" ref="AP18" si="210">IF(AO18&gt;$T18*2,1,0)</f>
        <v>1</v>
      </c>
      <c r="AQ18" s="1">
        <f t="shared" si="55"/>
        <v>6644603</v>
      </c>
      <c r="AR18">
        <f t="shared" ref="AR18" si="211">IF(AQ18&gt;$T18*2,1,0)</f>
        <v>1</v>
      </c>
      <c r="AS18">
        <f t="shared" si="57"/>
        <v>1</v>
      </c>
    </row>
    <row r="19" spans="1:45" x14ac:dyDescent="0.25">
      <c r="A19" s="2" t="s">
        <v>16</v>
      </c>
      <c r="B19" s="1">
        <v>2567464</v>
      </c>
      <c r="C19" s="1">
        <v>2441857</v>
      </c>
      <c r="D19" s="1">
        <v>1524132</v>
      </c>
      <c r="E19" s="1">
        <v>1496810</v>
      </c>
      <c r="F19" s="2" t="str">
        <f t="shared" si="20"/>
        <v>w17</v>
      </c>
      <c r="G19" s="2" t="str">
        <f t="shared" si="21"/>
        <v>A</v>
      </c>
      <c r="H19" s="1">
        <f t="shared" si="22"/>
        <v>5009321</v>
      </c>
      <c r="I19" s="1" t="str">
        <f t="shared" si="23"/>
        <v/>
      </c>
      <c r="J19" s="1" t="str">
        <f t="shared" si="24"/>
        <v/>
      </c>
      <c r="K19" s="1" t="str">
        <f t="shared" si="25"/>
        <v/>
      </c>
      <c r="M19" t="b">
        <f t="shared" si="26"/>
        <v>0</v>
      </c>
      <c r="N19" s="12" t="str">
        <f t="shared" si="27"/>
        <v/>
      </c>
      <c r="O19" s="12" t="str">
        <f t="shared" si="28"/>
        <v/>
      </c>
      <c r="P19" s="12" t="str">
        <f t="shared" si="29"/>
        <v/>
      </c>
      <c r="Q19" s="12" t="str">
        <f t="shared" si="30"/>
        <v/>
      </c>
      <c r="S19">
        <f t="shared" si="31"/>
        <v>0.60309999999999997</v>
      </c>
      <c r="T19" s="1">
        <f t="shared" si="32"/>
        <v>5009321</v>
      </c>
      <c r="U19" s="1">
        <f t="shared" si="33"/>
        <v>3020942</v>
      </c>
      <c r="V19">
        <f t="shared" si="34"/>
        <v>0</v>
      </c>
      <c r="W19">
        <f t="shared" si="35"/>
        <v>1821930</v>
      </c>
      <c r="X19">
        <f t="shared" ref="X19" si="212">IF(W19&gt;$T19*2,1,0)</f>
        <v>0</v>
      </c>
      <c r="Y19">
        <f t="shared" si="37"/>
        <v>1098805</v>
      </c>
      <c r="Z19">
        <f t="shared" ref="Z19" si="213">IF(Y19&gt;$T19*2,1,0)</f>
        <v>0</v>
      </c>
      <c r="AA19">
        <f t="shared" si="39"/>
        <v>662689</v>
      </c>
      <c r="AB19">
        <f t="shared" ref="AB19" si="214">IF(AA19&gt;$T19*2,1,0)</f>
        <v>0</v>
      </c>
      <c r="AC19">
        <f t="shared" si="41"/>
        <v>399667</v>
      </c>
      <c r="AD19">
        <f t="shared" ref="AD19" si="215">IF(AC19&gt;$T19*2,1,0)</f>
        <v>0</v>
      </c>
      <c r="AE19">
        <f t="shared" si="43"/>
        <v>241039</v>
      </c>
      <c r="AF19">
        <f t="shared" ref="AF19" si="216">IF(AE19&gt;$T19*2,1,0)</f>
        <v>0</v>
      </c>
      <c r="AG19">
        <f t="shared" si="45"/>
        <v>145370</v>
      </c>
      <c r="AH19">
        <f t="shared" ref="AH19" si="217">IF(AG19&gt;$T19*2,1,0)</f>
        <v>0</v>
      </c>
      <c r="AI19">
        <f t="shared" si="47"/>
        <v>87672</v>
      </c>
      <c r="AJ19">
        <f t="shared" ref="AJ19" si="218">IF(AI19&gt;$T19*2,1,0)</f>
        <v>0</v>
      </c>
      <c r="AK19">
        <f t="shared" si="49"/>
        <v>52874</v>
      </c>
      <c r="AL19">
        <f t="shared" ref="AL19" si="219">IF(AK19&gt;$T19*2,1,0)</f>
        <v>0</v>
      </c>
      <c r="AM19">
        <f t="shared" si="51"/>
        <v>31888</v>
      </c>
      <c r="AN19">
        <f t="shared" ref="AN19" si="220">IF(AM19&gt;$T19*2,1,0)</f>
        <v>0</v>
      </c>
      <c r="AO19">
        <f t="shared" si="53"/>
        <v>19231</v>
      </c>
      <c r="AP19">
        <f t="shared" ref="AP19" si="221">IF(AO19&gt;$T19*2,1,0)</f>
        <v>0</v>
      </c>
      <c r="AQ19" s="1">
        <f t="shared" si="55"/>
        <v>11598</v>
      </c>
      <c r="AR19">
        <f t="shared" ref="AR19" si="222">IF(AQ19&gt;$T19*2,1,0)</f>
        <v>0</v>
      </c>
      <c r="AS19">
        <f t="shared" si="57"/>
        <v>0</v>
      </c>
    </row>
    <row r="20" spans="1:45" x14ac:dyDescent="0.25">
      <c r="A20" s="2" t="s">
        <v>17</v>
      </c>
      <c r="B20" s="1">
        <v>1334060</v>
      </c>
      <c r="C20" s="1">
        <v>1395231</v>
      </c>
      <c r="D20" s="1">
        <v>578655</v>
      </c>
      <c r="E20" s="1">
        <v>677663</v>
      </c>
      <c r="F20" s="2" t="str">
        <f t="shared" si="20"/>
        <v>w18</v>
      </c>
      <c r="G20" s="2" t="str">
        <f t="shared" si="21"/>
        <v>D</v>
      </c>
      <c r="H20" s="1" t="str">
        <f t="shared" si="22"/>
        <v/>
      </c>
      <c r="I20" s="1" t="str">
        <f t="shared" si="23"/>
        <v/>
      </c>
      <c r="J20" s="1" t="str">
        <f t="shared" si="24"/>
        <v/>
      </c>
      <c r="K20" s="1">
        <f t="shared" si="25"/>
        <v>2729291</v>
      </c>
      <c r="M20" t="b">
        <f t="shared" si="26"/>
        <v>0</v>
      </c>
      <c r="N20" s="12" t="str">
        <f t="shared" si="27"/>
        <v/>
      </c>
      <c r="O20" s="12" t="str">
        <f t="shared" si="28"/>
        <v/>
      </c>
      <c r="P20" s="12" t="str">
        <f t="shared" si="29"/>
        <v/>
      </c>
      <c r="Q20" s="12" t="str">
        <f t="shared" si="30"/>
        <v/>
      </c>
      <c r="S20">
        <f t="shared" si="31"/>
        <v>0.46029999999999999</v>
      </c>
      <c r="T20" s="1">
        <f t="shared" si="32"/>
        <v>2729291</v>
      </c>
      <c r="U20" s="1">
        <f t="shared" si="33"/>
        <v>1256318</v>
      </c>
      <c r="V20">
        <f t="shared" si="34"/>
        <v>0</v>
      </c>
      <c r="W20">
        <f t="shared" si="35"/>
        <v>578283</v>
      </c>
      <c r="X20">
        <f t="shared" ref="X20" si="223">IF(W20&gt;$T20*2,1,0)</f>
        <v>0</v>
      </c>
      <c r="Y20">
        <f t="shared" si="37"/>
        <v>266183</v>
      </c>
      <c r="Z20">
        <f t="shared" ref="Z20" si="224">IF(Y20&gt;$T20*2,1,0)</f>
        <v>0</v>
      </c>
      <c r="AA20">
        <f t="shared" si="39"/>
        <v>122524</v>
      </c>
      <c r="AB20">
        <f t="shared" ref="AB20" si="225">IF(AA20&gt;$T20*2,1,0)</f>
        <v>0</v>
      </c>
      <c r="AC20">
        <f t="shared" si="41"/>
        <v>56397</v>
      </c>
      <c r="AD20">
        <f t="shared" ref="AD20" si="226">IF(AC20&gt;$T20*2,1,0)</f>
        <v>0</v>
      </c>
      <c r="AE20">
        <f t="shared" si="43"/>
        <v>25959</v>
      </c>
      <c r="AF20">
        <f t="shared" ref="AF20" si="227">IF(AE20&gt;$T20*2,1,0)</f>
        <v>0</v>
      </c>
      <c r="AG20">
        <f t="shared" si="45"/>
        <v>11948</v>
      </c>
      <c r="AH20">
        <f t="shared" ref="AH20" si="228">IF(AG20&gt;$T20*2,1,0)</f>
        <v>0</v>
      </c>
      <c r="AI20">
        <f t="shared" si="47"/>
        <v>5499</v>
      </c>
      <c r="AJ20">
        <f t="shared" ref="AJ20" si="229">IF(AI20&gt;$T20*2,1,0)</f>
        <v>0</v>
      </c>
      <c r="AK20">
        <f t="shared" si="49"/>
        <v>2531</v>
      </c>
      <c r="AL20">
        <f t="shared" ref="AL20" si="230">IF(AK20&gt;$T20*2,1,0)</f>
        <v>0</v>
      </c>
      <c r="AM20">
        <f t="shared" si="51"/>
        <v>1165</v>
      </c>
      <c r="AN20">
        <f t="shared" ref="AN20" si="231">IF(AM20&gt;$T20*2,1,0)</f>
        <v>0</v>
      </c>
      <c r="AO20">
        <f t="shared" si="53"/>
        <v>536</v>
      </c>
      <c r="AP20">
        <f t="shared" ref="AP20" si="232">IF(AO20&gt;$T20*2,1,0)</f>
        <v>0</v>
      </c>
      <c r="AQ20" s="1">
        <f t="shared" si="55"/>
        <v>246</v>
      </c>
      <c r="AR20">
        <f t="shared" ref="AR20" si="233">IF(AQ20&gt;$T20*2,1,0)</f>
        <v>0</v>
      </c>
      <c r="AS20">
        <f t="shared" si="57"/>
        <v>0</v>
      </c>
    </row>
    <row r="21" spans="1:45" x14ac:dyDescent="0.25">
      <c r="A21" s="2" t="s">
        <v>18</v>
      </c>
      <c r="B21" s="1">
        <v>2976209</v>
      </c>
      <c r="C21" s="1">
        <v>3199665</v>
      </c>
      <c r="D21" s="1">
        <v>1666477</v>
      </c>
      <c r="E21" s="1">
        <v>1759240</v>
      </c>
      <c r="F21" s="2" t="str">
        <f t="shared" si="20"/>
        <v>w19</v>
      </c>
      <c r="G21" s="2" t="str">
        <f t="shared" si="21"/>
        <v>C</v>
      </c>
      <c r="H21" s="1" t="str">
        <f t="shared" si="22"/>
        <v/>
      </c>
      <c r="I21" s="1" t="str">
        <f t="shared" si="23"/>
        <v/>
      </c>
      <c r="J21" s="1">
        <f t="shared" si="24"/>
        <v>6175874</v>
      </c>
      <c r="K21" s="1" t="str">
        <f t="shared" si="25"/>
        <v/>
      </c>
      <c r="M21" t="b">
        <f t="shared" si="26"/>
        <v>0</v>
      </c>
      <c r="N21" s="12" t="str">
        <f t="shared" si="27"/>
        <v/>
      </c>
      <c r="O21" s="12" t="str">
        <f t="shared" si="28"/>
        <v/>
      </c>
      <c r="P21" s="12" t="str">
        <f t="shared" si="29"/>
        <v/>
      </c>
      <c r="Q21" s="12" t="str">
        <f t="shared" si="30"/>
        <v/>
      </c>
      <c r="S21">
        <f t="shared" si="31"/>
        <v>0.55469999999999997</v>
      </c>
      <c r="T21" s="1">
        <f t="shared" si="32"/>
        <v>6175874</v>
      </c>
      <c r="U21" s="1">
        <f t="shared" si="33"/>
        <v>3425717</v>
      </c>
      <c r="V21">
        <f t="shared" si="34"/>
        <v>0</v>
      </c>
      <c r="W21">
        <f t="shared" si="35"/>
        <v>1900245</v>
      </c>
      <c r="X21">
        <f t="shared" ref="X21" si="234">IF(W21&gt;$T21*2,1,0)</f>
        <v>0</v>
      </c>
      <c r="Y21">
        <f t="shared" si="37"/>
        <v>1054065</v>
      </c>
      <c r="Z21">
        <f t="shared" ref="Z21" si="235">IF(Y21&gt;$T21*2,1,0)</f>
        <v>0</v>
      </c>
      <c r="AA21">
        <f t="shared" si="39"/>
        <v>584689</v>
      </c>
      <c r="AB21">
        <f t="shared" ref="AB21" si="236">IF(AA21&gt;$T21*2,1,0)</f>
        <v>0</v>
      </c>
      <c r="AC21">
        <f t="shared" si="41"/>
        <v>324326</v>
      </c>
      <c r="AD21">
        <f t="shared" ref="AD21" si="237">IF(AC21&gt;$T21*2,1,0)</f>
        <v>0</v>
      </c>
      <c r="AE21">
        <f t="shared" si="43"/>
        <v>179903</v>
      </c>
      <c r="AF21">
        <f t="shared" ref="AF21" si="238">IF(AE21&gt;$T21*2,1,0)</f>
        <v>0</v>
      </c>
      <c r="AG21">
        <f t="shared" si="45"/>
        <v>99792</v>
      </c>
      <c r="AH21">
        <f t="shared" ref="AH21" si="239">IF(AG21&gt;$T21*2,1,0)</f>
        <v>0</v>
      </c>
      <c r="AI21">
        <f t="shared" si="47"/>
        <v>55354</v>
      </c>
      <c r="AJ21">
        <f t="shared" ref="AJ21" si="240">IF(AI21&gt;$T21*2,1,0)</f>
        <v>0</v>
      </c>
      <c r="AK21">
        <f t="shared" si="49"/>
        <v>30704</v>
      </c>
      <c r="AL21">
        <f t="shared" ref="AL21" si="241">IF(AK21&gt;$T21*2,1,0)</f>
        <v>0</v>
      </c>
      <c r="AM21">
        <f t="shared" si="51"/>
        <v>17031</v>
      </c>
      <c r="AN21">
        <f t="shared" ref="AN21" si="242">IF(AM21&gt;$T21*2,1,0)</f>
        <v>0</v>
      </c>
      <c r="AO21">
        <f t="shared" si="53"/>
        <v>9447</v>
      </c>
      <c r="AP21">
        <f t="shared" ref="AP21" si="243">IF(AO21&gt;$T21*2,1,0)</f>
        <v>0</v>
      </c>
      <c r="AQ21" s="1">
        <f t="shared" si="55"/>
        <v>5240</v>
      </c>
      <c r="AR21">
        <f t="shared" ref="AR21" si="244">IF(AQ21&gt;$T21*2,1,0)</f>
        <v>0</v>
      </c>
      <c r="AS21">
        <f t="shared" si="57"/>
        <v>0</v>
      </c>
    </row>
    <row r="22" spans="1:45" x14ac:dyDescent="0.25">
      <c r="A22" s="2" t="s">
        <v>19</v>
      </c>
      <c r="B22" s="1">
        <v>1443351</v>
      </c>
      <c r="C22" s="1">
        <v>1565539</v>
      </c>
      <c r="D22" s="1">
        <v>1355276</v>
      </c>
      <c r="E22" s="1">
        <v>1423414</v>
      </c>
      <c r="F22" s="2" t="str">
        <f t="shared" si="20"/>
        <v>w20</v>
      </c>
      <c r="G22" s="2" t="str">
        <f t="shared" si="21"/>
        <v>C</v>
      </c>
      <c r="H22" s="1" t="str">
        <f t="shared" si="22"/>
        <v/>
      </c>
      <c r="I22" s="1" t="str">
        <f t="shared" si="23"/>
        <v/>
      </c>
      <c r="J22" s="1">
        <f t="shared" si="24"/>
        <v>3008890</v>
      </c>
      <c r="K22" s="1" t="str">
        <f t="shared" si="25"/>
        <v/>
      </c>
      <c r="M22" t="b">
        <f t="shared" si="26"/>
        <v>0</v>
      </c>
      <c r="N22" s="12" t="str">
        <f t="shared" si="27"/>
        <v/>
      </c>
      <c r="O22" s="12" t="str">
        <f t="shared" si="28"/>
        <v/>
      </c>
      <c r="P22" s="12" t="str">
        <f t="shared" si="29"/>
        <v/>
      </c>
      <c r="Q22" s="12" t="str">
        <f t="shared" si="30"/>
        <v/>
      </c>
      <c r="S22">
        <f t="shared" si="31"/>
        <v>0.92349999999999999</v>
      </c>
      <c r="T22" s="1">
        <f t="shared" si="32"/>
        <v>3008890</v>
      </c>
      <c r="U22" s="1">
        <f t="shared" si="33"/>
        <v>2778690</v>
      </c>
      <c r="V22">
        <f t="shared" si="34"/>
        <v>0</v>
      </c>
      <c r="W22">
        <f t="shared" si="35"/>
        <v>2566120</v>
      </c>
      <c r="X22">
        <f t="shared" ref="X22" si="245">IF(W22&gt;$T22*2,1,0)</f>
        <v>0</v>
      </c>
      <c r="Y22">
        <f t="shared" si="37"/>
        <v>2369811</v>
      </c>
      <c r="Z22">
        <f t="shared" ref="Z22" si="246">IF(Y22&gt;$T22*2,1,0)</f>
        <v>0</v>
      </c>
      <c r="AA22">
        <f t="shared" si="39"/>
        <v>2188520</v>
      </c>
      <c r="AB22">
        <f t="shared" ref="AB22" si="247">IF(AA22&gt;$T22*2,1,0)</f>
        <v>0</v>
      </c>
      <c r="AC22">
        <f t="shared" si="41"/>
        <v>2021098</v>
      </c>
      <c r="AD22">
        <f t="shared" ref="AD22" si="248">IF(AC22&gt;$T22*2,1,0)</f>
        <v>0</v>
      </c>
      <c r="AE22">
        <f t="shared" si="43"/>
        <v>1866484</v>
      </c>
      <c r="AF22">
        <f t="shared" ref="AF22" si="249">IF(AE22&gt;$T22*2,1,0)</f>
        <v>0</v>
      </c>
      <c r="AG22">
        <f t="shared" si="45"/>
        <v>1723697</v>
      </c>
      <c r="AH22">
        <f t="shared" ref="AH22" si="250">IF(AG22&gt;$T22*2,1,0)</f>
        <v>0</v>
      </c>
      <c r="AI22">
        <f t="shared" si="47"/>
        <v>1591834</v>
      </c>
      <c r="AJ22">
        <f t="shared" ref="AJ22" si="251">IF(AI22&gt;$T22*2,1,0)</f>
        <v>0</v>
      </c>
      <c r="AK22">
        <f t="shared" si="49"/>
        <v>1470058</v>
      </c>
      <c r="AL22">
        <f t="shared" ref="AL22" si="252">IF(AK22&gt;$T22*2,1,0)</f>
        <v>0</v>
      </c>
      <c r="AM22">
        <f t="shared" si="51"/>
        <v>1357598</v>
      </c>
      <c r="AN22">
        <f t="shared" ref="AN22" si="253">IF(AM22&gt;$T22*2,1,0)</f>
        <v>0</v>
      </c>
      <c r="AO22">
        <f t="shared" si="53"/>
        <v>1253741</v>
      </c>
      <c r="AP22">
        <f t="shared" ref="AP22" si="254">IF(AO22&gt;$T22*2,1,0)</f>
        <v>0</v>
      </c>
      <c r="AQ22" s="1">
        <f t="shared" si="55"/>
        <v>1157829</v>
      </c>
      <c r="AR22">
        <f t="shared" ref="AR22" si="255">IF(AQ22&gt;$T22*2,1,0)</f>
        <v>0</v>
      </c>
      <c r="AS22">
        <f t="shared" si="57"/>
        <v>0</v>
      </c>
    </row>
    <row r="23" spans="1:45" x14ac:dyDescent="0.25">
      <c r="A23" s="2" t="s">
        <v>20</v>
      </c>
      <c r="B23" s="1">
        <v>2486640</v>
      </c>
      <c r="C23" s="1">
        <v>2265936</v>
      </c>
      <c r="D23" s="1">
        <v>297424</v>
      </c>
      <c r="E23" s="1">
        <v>274759</v>
      </c>
      <c r="F23" s="2" t="str">
        <f t="shared" si="20"/>
        <v>w21</v>
      </c>
      <c r="G23" s="2" t="str">
        <f t="shared" si="21"/>
        <v>A</v>
      </c>
      <c r="H23" s="1">
        <f t="shared" si="22"/>
        <v>4752576</v>
      </c>
      <c r="I23" s="1" t="str">
        <f t="shared" si="23"/>
        <v/>
      </c>
      <c r="J23" s="1" t="str">
        <f t="shared" si="24"/>
        <v/>
      </c>
      <c r="K23" s="1" t="str">
        <f t="shared" si="25"/>
        <v/>
      </c>
      <c r="M23" t="b">
        <f t="shared" si="26"/>
        <v>0</v>
      </c>
      <c r="N23" s="12" t="str">
        <f t="shared" si="27"/>
        <v/>
      </c>
      <c r="O23" s="12" t="str">
        <f t="shared" si="28"/>
        <v/>
      </c>
      <c r="P23" s="12" t="str">
        <f t="shared" si="29"/>
        <v/>
      </c>
      <c r="Q23" s="12" t="str">
        <f t="shared" si="30"/>
        <v/>
      </c>
      <c r="S23">
        <f t="shared" si="31"/>
        <v>0.12039999999999999</v>
      </c>
      <c r="T23" s="1">
        <f t="shared" si="32"/>
        <v>4752576</v>
      </c>
      <c r="U23" s="1">
        <f t="shared" si="33"/>
        <v>572183</v>
      </c>
      <c r="V23">
        <f t="shared" si="34"/>
        <v>0</v>
      </c>
      <c r="W23">
        <f t="shared" si="35"/>
        <v>68890</v>
      </c>
      <c r="X23">
        <f t="shared" ref="X23" si="256">IF(W23&gt;$T23*2,1,0)</f>
        <v>0</v>
      </c>
      <c r="Y23">
        <f t="shared" si="37"/>
        <v>8294</v>
      </c>
      <c r="Z23">
        <f t="shared" ref="Z23" si="257">IF(Y23&gt;$T23*2,1,0)</f>
        <v>0</v>
      </c>
      <c r="AA23">
        <f t="shared" si="39"/>
        <v>998</v>
      </c>
      <c r="AB23">
        <f t="shared" ref="AB23" si="258">IF(AA23&gt;$T23*2,1,0)</f>
        <v>0</v>
      </c>
      <c r="AC23">
        <f t="shared" si="41"/>
        <v>120</v>
      </c>
      <c r="AD23">
        <f t="shared" ref="AD23" si="259">IF(AC23&gt;$T23*2,1,0)</f>
        <v>0</v>
      </c>
      <c r="AE23">
        <f t="shared" si="43"/>
        <v>14</v>
      </c>
      <c r="AF23">
        <f t="shared" ref="AF23" si="260">IF(AE23&gt;$T23*2,1,0)</f>
        <v>0</v>
      </c>
      <c r="AG23">
        <f t="shared" si="45"/>
        <v>1</v>
      </c>
      <c r="AH23">
        <f t="shared" ref="AH23" si="261">IF(AG23&gt;$T23*2,1,0)</f>
        <v>0</v>
      </c>
      <c r="AI23">
        <f t="shared" si="47"/>
        <v>0</v>
      </c>
      <c r="AJ23">
        <f t="shared" ref="AJ23" si="262">IF(AI23&gt;$T23*2,1,0)</f>
        <v>0</v>
      </c>
      <c r="AK23">
        <f t="shared" si="49"/>
        <v>0</v>
      </c>
      <c r="AL23">
        <f t="shared" ref="AL23" si="263">IF(AK23&gt;$T23*2,1,0)</f>
        <v>0</v>
      </c>
      <c r="AM23">
        <f t="shared" si="51"/>
        <v>0</v>
      </c>
      <c r="AN23">
        <f t="shared" ref="AN23" si="264">IF(AM23&gt;$T23*2,1,0)</f>
        <v>0</v>
      </c>
      <c r="AO23">
        <f t="shared" si="53"/>
        <v>0</v>
      </c>
      <c r="AP23">
        <f t="shared" ref="AP23" si="265">IF(AO23&gt;$T23*2,1,0)</f>
        <v>0</v>
      </c>
      <c r="AQ23" s="1">
        <f t="shared" si="55"/>
        <v>0</v>
      </c>
      <c r="AR23">
        <f t="shared" ref="AR23" si="266">IF(AQ23&gt;$T23*2,1,0)</f>
        <v>0</v>
      </c>
      <c r="AS23">
        <f t="shared" si="57"/>
        <v>0</v>
      </c>
    </row>
    <row r="24" spans="1:45" x14ac:dyDescent="0.25">
      <c r="A24" s="2" t="s">
        <v>21</v>
      </c>
      <c r="B24" s="1">
        <v>685438</v>
      </c>
      <c r="C24" s="1">
        <v>749124</v>
      </c>
      <c r="D24" s="1">
        <v>2697677</v>
      </c>
      <c r="E24" s="1">
        <v>2821550</v>
      </c>
      <c r="F24" s="2" t="str">
        <f t="shared" si="20"/>
        <v>w22</v>
      </c>
      <c r="G24" s="2" t="str">
        <f t="shared" si="21"/>
        <v>B</v>
      </c>
      <c r="H24" s="1" t="str">
        <f t="shared" si="22"/>
        <v/>
      </c>
      <c r="I24" s="1">
        <f t="shared" si="23"/>
        <v>1434562</v>
      </c>
      <c r="J24" s="1" t="str">
        <f t="shared" si="24"/>
        <v/>
      </c>
      <c r="K24" s="1" t="str">
        <f t="shared" si="25"/>
        <v/>
      </c>
      <c r="M24" t="b">
        <f t="shared" si="26"/>
        <v>1</v>
      </c>
      <c r="N24" s="12" t="str">
        <f t="shared" si="27"/>
        <v/>
      </c>
      <c r="O24" s="12">
        <f t="shared" si="28"/>
        <v>1</v>
      </c>
      <c r="P24" s="12" t="str">
        <f t="shared" si="29"/>
        <v/>
      </c>
      <c r="Q24" s="12" t="str">
        <f t="shared" si="30"/>
        <v/>
      </c>
      <c r="S24">
        <f t="shared" si="31"/>
        <v>3.8473000000000002</v>
      </c>
      <c r="T24" s="1">
        <f t="shared" si="32"/>
        <v>1434562</v>
      </c>
      <c r="U24" s="1">
        <f t="shared" si="33"/>
        <v>5519227</v>
      </c>
      <c r="V24">
        <f t="shared" si="34"/>
        <v>1</v>
      </c>
      <c r="W24">
        <f t="shared" si="35"/>
        <v>5519227</v>
      </c>
      <c r="X24">
        <f t="shared" ref="X24" si="267">IF(W24&gt;$T24*2,1,0)</f>
        <v>1</v>
      </c>
      <c r="Y24">
        <f t="shared" si="37"/>
        <v>5519227</v>
      </c>
      <c r="Z24">
        <f t="shared" ref="Z24" si="268">IF(Y24&gt;$T24*2,1,0)</f>
        <v>1</v>
      </c>
      <c r="AA24">
        <f t="shared" si="39"/>
        <v>5519227</v>
      </c>
      <c r="AB24">
        <f t="shared" ref="AB24" si="269">IF(AA24&gt;$T24*2,1,0)</f>
        <v>1</v>
      </c>
      <c r="AC24">
        <f t="shared" si="41"/>
        <v>5519227</v>
      </c>
      <c r="AD24">
        <f t="shared" ref="AD24" si="270">IF(AC24&gt;$T24*2,1,0)</f>
        <v>1</v>
      </c>
      <c r="AE24">
        <f t="shared" si="43"/>
        <v>5519227</v>
      </c>
      <c r="AF24">
        <f t="shared" ref="AF24" si="271">IF(AE24&gt;$T24*2,1,0)</f>
        <v>1</v>
      </c>
      <c r="AG24">
        <f t="shared" si="45"/>
        <v>5519227</v>
      </c>
      <c r="AH24">
        <f t="shared" ref="AH24" si="272">IF(AG24&gt;$T24*2,1,0)</f>
        <v>1</v>
      </c>
      <c r="AI24">
        <f t="shared" si="47"/>
        <v>5519227</v>
      </c>
      <c r="AJ24">
        <f t="shared" ref="AJ24" si="273">IF(AI24&gt;$T24*2,1,0)</f>
        <v>1</v>
      </c>
      <c r="AK24">
        <f t="shared" si="49"/>
        <v>5519227</v>
      </c>
      <c r="AL24">
        <f t="shared" ref="AL24" si="274">IF(AK24&gt;$T24*2,1,0)</f>
        <v>1</v>
      </c>
      <c r="AM24">
        <f t="shared" si="51"/>
        <v>5519227</v>
      </c>
      <c r="AN24">
        <f t="shared" ref="AN24" si="275">IF(AM24&gt;$T24*2,1,0)</f>
        <v>1</v>
      </c>
      <c r="AO24">
        <f t="shared" si="53"/>
        <v>5519227</v>
      </c>
      <c r="AP24">
        <f t="shared" ref="AP24" si="276">IF(AO24&gt;$T24*2,1,0)</f>
        <v>1</v>
      </c>
      <c r="AQ24" s="1">
        <f t="shared" si="55"/>
        <v>5519227</v>
      </c>
      <c r="AR24">
        <f t="shared" ref="AR24" si="277">IF(AQ24&gt;$T24*2,1,0)</f>
        <v>1</v>
      </c>
      <c r="AS24">
        <f t="shared" si="57"/>
        <v>1</v>
      </c>
    </row>
    <row r="25" spans="1:45" x14ac:dyDescent="0.25">
      <c r="A25" s="2" t="s">
        <v>22</v>
      </c>
      <c r="B25" s="1">
        <v>2166753</v>
      </c>
      <c r="C25" s="1">
        <v>2338698</v>
      </c>
      <c r="D25" s="1">
        <v>1681433</v>
      </c>
      <c r="E25" s="1">
        <v>1592443</v>
      </c>
      <c r="F25" s="2" t="str">
        <f t="shared" si="20"/>
        <v>w23</v>
      </c>
      <c r="G25" s="2" t="str">
        <f t="shared" si="21"/>
        <v>B</v>
      </c>
      <c r="H25" s="1" t="str">
        <f t="shared" si="22"/>
        <v/>
      </c>
      <c r="I25" s="1">
        <f t="shared" si="23"/>
        <v>4505451</v>
      </c>
      <c r="J25" s="1" t="str">
        <f t="shared" si="24"/>
        <v/>
      </c>
      <c r="K25" s="1" t="str">
        <f t="shared" si="25"/>
        <v/>
      </c>
      <c r="M25" t="b">
        <f t="shared" si="26"/>
        <v>0</v>
      </c>
      <c r="N25" s="12" t="str">
        <f t="shared" si="27"/>
        <v/>
      </c>
      <c r="O25" s="12" t="str">
        <f t="shared" si="28"/>
        <v/>
      </c>
      <c r="P25" s="12" t="str">
        <f t="shared" si="29"/>
        <v/>
      </c>
      <c r="Q25" s="12" t="str">
        <f t="shared" si="30"/>
        <v/>
      </c>
      <c r="S25">
        <f t="shared" si="31"/>
        <v>0.72660000000000002</v>
      </c>
      <c r="T25" s="1">
        <f t="shared" si="32"/>
        <v>4505451</v>
      </c>
      <c r="U25" s="1">
        <f t="shared" si="33"/>
        <v>3273876</v>
      </c>
      <c r="V25">
        <f t="shared" si="34"/>
        <v>0</v>
      </c>
      <c r="W25">
        <f t="shared" si="35"/>
        <v>2378798</v>
      </c>
      <c r="X25">
        <f t="shared" ref="X25" si="278">IF(W25&gt;$T25*2,1,0)</f>
        <v>0</v>
      </c>
      <c r="Y25">
        <f t="shared" si="37"/>
        <v>1728434</v>
      </c>
      <c r="Z25">
        <f t="shared" ref="Z25" si="279">IF(Y25&gt;$T25*2,1,0)</f>
        <v>0</v>
      </c>
      <c r="AA25">
        <f t="shared" si="39"/>
        <v>1255880</v>
      </c>
      <c r="AB25">
        <f t="shared" ref="AB25" si="280">IF(AA25&gt;$T25*2,1,0)</f>
        <v>0</v>
      </c>
      <c r="AC25">
        <f t="shared" si="41"/>
        <v>912522</v>
      </c>
      <c r="AD25">
        <f t="shared" ref="AD25" si="281">IF(AC25&gt;$T25*2,1,0)</f>
        <v>0</v>
      </c>
      <c r="AE25">
        <f t="shared" si="43"/>
        <v>663038</v>
      </c>
      <c r="AF25">
        <f t="shared" ref="AF25" si="282">IF(AE25&gt;$T25*2,1,0)</f>
        <v>0</v>
      </c>
      <c r="AG25">
        <f t="shared" si="45"/>
        <v>481763</v>
      </c>
      <c r="AH25">
        <f t="shared" ref="AH25" si="283">IF(AG25&gt;$T25*2,1,0)</f>
        <v>0</v>
      </c>
      <c r="AI25">
        <f t="shared" si="47"/>
        <v>350048</v>
      </c>
      <c r="AJ25">
        <f t="shared" ref="AJ25" si="284">IF(AI25&gt;$T25*2,1,0)</f>
        <v>0</v>
      </c>
      <c r="AK25">
        <f t="shared" si="49"/>
        <v>254344</v>
      </c>
      <c r="AL25">
        <f t="shared" ref="AL25" si="285">IF(AK25&gt;$T25*2,1,0)</f>
        <v>0</v>
      </c>
      <c r="AM25">
        <f t="shared" si="51"/>
        <v>184806</v>
      </c>
      <c r="AN25">
        <f t="shared" ref="AN25" si="286">IF(AM25&gt;$T25*2,1,0)</f>
        <v>0</v>
      </c>
      <c r="AO25">
        <f t="shared" si="53"/>
        <v>134280</v>
      </c>
      <c r="AP25">
        <f t="shared" ref="AP25" si="287">IF(AO25&gt;$T25*2,1,0)</f>
        <v>0</v>
      </c>
      <c r="AQ25" s="1">
        <f t="shared" si="55"/>
        <v>97567</v>
      </c>
      <c r="AR25">
        <f t="shared" ref="AR25" si="288">IF(AQ25&gt;$T25*2,1,0)</f>
        <v>0</v>
      </c>
      <c r="AS25">
        <f t="shared" si="57"/>
        <v>0</v>
      </c>
    </row>
    <row r="26" spans="1:45" x14ac:dyDescent="0.25">
      <c r="A26" s="2" t="s">
        <v>23</v>
      </c>
      <c r="B26" s="1">
        <v>643177</v>
      </c>
      <c r="C26" s="1">
        <v>684187</v>
      </c>
      <c r="D26" s="1">
        <v>796213</v>
      </c>
      <c r="E26" s="1">
        <v>867904</v>
      </c>
      <c r="F26" s="2" t="str">
        <f t="shared" si="20"/>
        <v>w24</v>
      </c>
      <c r="G26" s="2" t="str">
        <f t="shared" si="21"/>
        <v>C</v>
      </c>
      <c r="H26" s="1" t="str">
        <f t="shared" si="22"/>
        <v/>
      </c>
      <c r="I26" s="1" t="str">
        <f t="shared" si="23"/>
        <v/>
      </c>
      <c r="J26" s="1">
        <f t="shared" si="24"/>
        <v>1327364</v>
      </c>
      <c r="K26" s="1" t="str">
        <f t="shared" si="25"/>
        <v/>
      </c>
      <c r="M26" t="b">
        <f t="shared" si="26"/>
        <v>1</v>
      </c>
      <c r="N26" s="12" t="str">
        <f t="shared" si="27"/>
        <v/>
      </c>
      <c r="O26" s="12" t="str">
        <f t="shared" si="28"/>
        <v/>
      </c>
      <c r="P26" s="12">
        <f t="shared" si="29"/>
        <v>1</v>
      </c>
      <c r="Q26" s="12" t="str">
        <f t="shared" si="30"/>
        <v/>
      </c>
      <c r="S26">
        <f t="shared" si="31"/>
        <v>1.2537</v>
      </c>
      <c r="T26" s="1">
        <f t="shared" si="32"/>
        <v>1327364</v>
      </c>
      <c r="U26" s="1">
        <f t="shared" si="33"/>
        <v>1664117</v>
      </c>
      <c r="V26">
        <f t="shared" si="34"/>
        <v>0</v>
      </c>
      <c r="W26">
        <f t="shared" si="35"/>
        <v>2086303</v>
      </c>
      <c r="X26">
        <f t="shared" ref="X26" si="289">IF(W26&gt;$T26*2,1,0)</f>
        <v>0</v>
      </c>
      <c r="Y26">
        <f t="shared" si="37"/>
        <v>2615598</v>
      </c>
      <c r="Z26">
        <f t="shared" ref="Z26" si="290">IF(Y26&gt;$T26*2,1,0)</f>
        <v>0</v>
      </c>
      <c r="AA26">
        <f t="shared" si="39"/>
        <v>3279175</v>
      </c>
      <c r="AB26">
        <f t="shared" ref="AB26" si="291">IF(AA26&gt;$T26*2,1,0)</f>
        <v>1</v>
      </c>
      <c r="AC26">
        <f t="shared" si="41"/>
        <v>3279175</v>
      </c>
      <c r="AD26">
        <f t="shared" ref="AD26" si="292">IF(AC26&gt;$T26*2,1,0)</f>
        <v>1</v>
      </c>
      <c r="AE26">
        <f t="shared" si="43"/>
        <v>3279175</v>
      </c>
      <c r="AF26">
        <f t="shared" ref="AF26" si="293">IF(AE26&gt;$T26*2,1,0)</f>
        <v>1</v>
      </c>
      <c r="AG26">
        <f t="shared" si="45"/>
        <v>3279175</v>
      </c>
      <c r="AH26">
        <f t="shared" ref="AH26" si="294">IF(AG26&gt;$T26*2,1,0)</f>
        <v>1</v>
      </c>
      <c r="AI26">
        <f t="shared" si="47"/>
        <v>3279175</v>
      </c>
      <c r="AJ26">
        <f t="shared" ref="AJ26" si="295">IF(AI26&gt;$T26*2,1,0)</f>
        <v>1</v>
      </c>
      <c r="AK26">
        <f t="shared" si="49"/>
        <v>3279175</v>
      </c>
      <c r="AL26">
        <f t="shared" ref="AL26" si="296">IF(AK26&gt;$T26*2,1,0)</f>
        <v>1</v>
      </c>
      <c r="AM26">
        <f t="shared" si="51"/>
        <v>3279175</v>
      </c>
      <c r="AN26">
        <f t="shared" ref="AN26" si="297">IF(AM26&gt;$T26*2,1,0)</f>
        <v>1</v>
      </c>
      <c r="AO26">
        <f t="shared" si="53"/>
        <v>3279175</v>
      </c>
      <c r="AP26">
        <f t="shared" ref="AP26" si="298">IF(AO26&gt;$T26*2,1,0)</f>
        <v>1</v>
      </c>
      <c r="AQ26" s="1">
        <f t="shared" si="55"/>
        <v>3279175</v>
      </c>
      <c r="AR26">
        <f t="shared" ref="AR26" si="299">IF(AQ26&gt;$T26*2,1,0)</f>
        <v>1</v>
      </c>
      <c r="AS26">
        <f t="shared" si="57"/>
        <v>1</v>
      </c>
    </row>
    <row r="27" spans="1:45" x14ac:dyDescent="0.25">
      <c r="A27" s="2" t="s">
        <v>24</v>
      </c>
      <c r="B27" s="1">
        <v>450192</v>
      </c>
      <c r="C27" s="1">
        <v>434755</v>
      </c>
      <c r="D27" s="1">
        <v>1656446</v>
      </c>
      <c r="E27" s="1">
        <v>1691000</v>
      </c>
      <c r="F27" s="2" t="str">
        <f t="shared" si="20"/>
        <v>w25</v>
      </c>
      <c r="G27" s="2" t="str">
        <f t="shared" si="21"/>
        <v>B</v>
      </c>
      <c r="H27" s="1" t="str">
        <f t="shared" si="22"/>
        <v/>
      </c>
      <c r="I27" s="1">
        <f t="shared" si="23"/>
        <v>884947</v>
      </c>
      <c r="J27" s="1" t="str">
        <f t="shared" si="24"/>
        <v/>
      </c>
      <c r="K27" s="1" t="str">
        <f t="shared" si="25"/>
        <v/>
      </c>
      <c r="M27" t="b">
        <f t="shared" si="26"/>
        <v>1</v>
      </c>
      <c r="N27" s="12" t="str">
        <f t="shared" si="27"/>
        <v/>
      </c>
      <c r="O27" s="12">
        <f t="shared" si="28"/>
        <v>1</v>
      </c>
      <c r="P27" s="12" t="str">
        <f t="shared" si="29"/>
        <v/>
      </c>
      <c r="Q27" s="12" t="str">
        <f t="shared" si="30"/>
        <v/>
      </c>
      <c r="S27">
        <f t="shared" si="31"/>
        <v>3.7827000000000002</v>
      </c>
      <c r="T27" s="1">
        <f t="shared" si="32"/>
        <v>884947</v>
      </c>
      <c r="U27" s="1">
        <f t="shared" si="33"/>
        <v>3347446</v>
      </c>
      <c r="V27">
        <f t="shared" si="34"/>
        <v>1</v>
      </c>
      <c r="W27">
        <f t="shared" si="35"/>
        <v>3347446</v>
      </c>
      <c r="X27">
        <f t="shared" ref="X27" si="300">IF(W27&gt;$T27*2,1,0)</f>
        <v>1</v>
      </c>
      <c r="Y27">
        <f t="shared" si="37"/>
        <v>3347446</v>
      </c>
      <c r="Z27">
        <f t="shared" ref="Z27" si="301">IF(Y27&gt;$T27*2,1,0)</f>
        <v>1</v>
      </c>
      <c r="AA27">
        <f t="shared" si="39"/>
        <v>3347446</v>
      </c>
      <c r="AB27">
        <f t="shared" ref="AB27" si="302">IF(AA27&gt;$T27*2,1,0)</f>
        <v>1</v>
      </c>
      <c r="AC27">
        <f t="shared" si="41"/>
        <v>3347446</v>
      </c>
      <c r="AD27">
        <f t="shared" ref="AD27" si="303">IF(AC27&gt;$T27*2,1,0)</f>
        <v>1</v>
      </c>
      <c r="AE27">
        <f t="shared" si="43"/>
        <v>3347446</v>
      </c>
      <c r="AF27">
        <f t="shared" ref="AF27" si="304">IF(AE27&gt;$T27*2,1,0)</f>
        <v>1</v>
      </c>
      <c r="AG27">
        <f t="shared" si="45"/>
        <v>3347446</v>
      </c>
      <c r="AH27">
        <f t="shared" ref="AH27" si="305">IF(AG27&gt;$T27*2,1,0)</f>
        <v>1</v>
      </c>
      <c r="AI27">
        <f t="shared" si="47"/>
        <v>3347446</v>
      </c>
      <c r="AJ27">
        <f t="shared" ref="AJ27" si="306">IF(AI27&gt;$T27*2,1,0)</f>
        <v>1</v>
      </c>
      <c r="AK27">
        <f t="shared" si="49"/>
        <v>3347446</v>
      </c>
      <c r="AL27">
        <f t="shared" ref="AL27" si="307">IF(AK27&gt;$T27*2,1,0)</f>
        <v>1</v>
      </c>
      <c r="AM27">
        <f t="shared" si="51"/>
        <v>3347446</v>
      </c>
      <c r="AN27">
        <f t="shared" ref="AN27" si="308">IF(AM27&gt;$T27*2,1,0)</f>
        <v>1</v>
      </c>
      <c r="AO27">
        <f t="shared" si="53"/>
        <v>3347446</v>
      </c>
      <c r="AP27">
        <f t="shared" ref="AP27" si="309">IF(AO27&gt;$T27*2,1,0)</f>
        <v>1</v>
      </c>
      <c r="AQ27" s="1">
        <f t="shared" si="55"/>
        <v>3347446</v>
      </c>
      <c r="AR27">
        <f t="shared" ref="AR27" si="310">IF(AQ27&gt;$T27*2,1,0)</f>
        <v>1</v>
      </c>
      <c r="AS27">
        <f t="shared" si="57"/>
        <v>1</v>
      </c>
    </row>
    <row r="28" spans="1:45" x14ac:dyDescent="0.25">
      <c r="A28" s="2" t="s">
        <v>25</v>
      </c>
      <c r="B28" s="1">
        <v>1037774</v>
      </c>
      <c r="C28" s="1">
        <v>1113789</v>
      </c>
      <c r="D28" s="1">
        <v>877464</v>
      </c>
      <c r="E28" s="1">
        <v>990837</v>
      </c>
      <c r="F28" s="2" t="str">
        <f t="shared" si="20"/>
        <v>w26</v>
      </c>
      <c r="G28" s="2" t="str">
        <f t="shared" si="21"/>
        <v>C</v>
      </c>
      <c r="H28" s="1" t="str">
        <f t="shared" si="22"/>
        <v/>
      </c>
      <c r="I28" s="1" t="str">
        <f t="shared" si="23"/>
        <v/>
      </c>
      <c r="J28" s="1">
        <f t="shared" si="24"/>
        <v>2151563</v>
      </c>
      <c r="K28" s="1" t="str">
        <f t="shared" si="25"/>
        <v/>
      </c>
      <c r="M28" t="b">
        <f t="shared" si="26"/>
        <v>0</v>
      </c>
      <c r="N28" s="12" t="str">
        <f t="shared" si="27"/>
        <v/>
      </c>
      <c r="O28" s="12" t="str">
        <f t="shared" si="28"/>
        <v/>
      </c>
      <c r="P28" s="12" t="str">
        <f t="shared" si="29"/>
        <v/>
      </c>
      <c r="Q28" s="12" t="str">
        <f t="shared" si="30"/>
        <v/>
      </c>
      <c r="S28">
        <f t="shared" si="31"/>
        <v>0.86829999999999996</v>
      </c>
      <c r="T28" s="1">
        <f t="shared" si="32"/>
        <v>2151563</v>
      </c>
      <c r="U28" s="1">
        <f t="shared" si="33"/>
        <v>1868301</v>
      </c>
      <c r="V28">
        <f t="shared" si="34"/>
        <v>0</v>
      </c>
      <c r="W28">
        <f t="shared" si="35"/>
        <v>1622245</v>
      </c>
      <c r="X28">
        <f t="shared" ref="X28" si="311">IF(W28&gt;$T28*2,1,0)</f>
        <v>0</v>
      </c>
      <c r="Y28">
        <f t="shared" si="37"/>
        <v>1408595</v>
      </c>
      <c r="Z28">
        <f t="shared" ref="Z28" si="312">IF(Y28&gt;$T28*2,1,0)</f>
        <v>0</v>
      </c>
      <c r="AA28">
        <f t="shared" si="39"/>
        <v>1223083</v>
      </c>
      <c r="AB28">
        <f t="shared" ref="AB28" si="313">IF(AA28&gt;$T28*2,1,0)</f>
        <v>0</v>
      </c>
      <c r="AC28">
        <f t="shared" si="41"/>
        <v>1062002</v>
      </c>
      <c r="AD28">
        <f t="shared" ref="AD28" si="314">IF(AC28&gt;$T28*2,1,0)</f>
        <v>0</v>
      </c>
      <c r="AE28">
        <f t="shared" si="43"/>
        <v>922136</v>
      </c>
      <c r="AF28">
        <f t="shared" ref="AF28" si="315">IF(AE28&gt;$T28*2,1,0)</f>
        <v>0</v>
      </c>
      <c r="AG28">
        <f t="shared" si="45"/>
        <v>800690</v>
      </c>
      <c r="AH28">
        <f t="shared" ref="AH28" si="316">IF(AG28&gt;$T28*2,1,0)</f>
        <v>0</v>
      </c>
      <c r="AI28">
        <f t="shared" si="47"/>
        <v>695239</v>
      </c>
      <c r="AJ28">
        <f t="shared" ref="AJ28" si="317">IF(AI28&gt;$T28*2,1,0)</f>
        <v>0</v>
      </c>
      <c r="AK28">
        <f t="shared" si="49"/>
        <v>603676</v>
      </c>
      <c r="AL28">
        <f t="shared" ref="AL28" si="318">IF(AK28&gt;$T28*2,1,0)</f>
        <v>0</v>
      </c>
      <c r="AM28">
        <f t="shared" si="51"/>
        <v>524171</v>
      </c>
      <c r="AN28">
        <f t="shared" ref="AN28" si="319">IF(AM28&gt;$T28*2,1,0)</f>
        <v>0</v>
      </c>
      <c r="AO28">
        <f t="shared" si="53"/>
        <v>455137</v>
      </c>
      <c r="AP28">
        <f t="shared" ref="AP28" si="320">IF(AO28&gt;$T28*2,1,0)</f>
        <v>0</v>
      </c>
      <c r="AQ28" s="1">
        <f t="shared" si="55"/>
        <v>395195</v>
      </c>
      <c r="AR28">
        <f t="shared" ref="AR28" si="321">IF(AQ28&gt;$T28*2,1,0)</f>
        <v>0</v>
      </c>
      <c r="AS28">
        <f t="shared" si="57"/>
        <v>0</v>
      </c>
    </row>
    <row r="29" spans="1:45" x14ac:dyDescent="0.25">
      <c r="A29" s="2" t="s">
        <v>26</v>
      </c>
      <c r="B29" s="1">
        <v>2351213</v>
      </c>
      <c r="C29" s="1">
        <v>2358482</v>
      </c>
      <c r="D29" s="1">
        <v>1098384</v>
      </c>
      <c r="E29" s="1">
        <v>1121488</v>
      </c>
      <c r="F29" s="2" t="str">
        <f t="shared" si="20"/>
        <v>w27</v>
      </c>
      <c r="G29" s="2" t="str">
        <f t="shared" si="21"/>
        <v>C</v>
      </c>
      <c r="H29" s="1" t="str">
        <f t="shared" si="22"/>
        <v/>
      </c>
      <c r="I29" s="1" t="str">
        <f t="shared" si="23"/>
        <v/>
      </c>
      <c r="J29" s="1">
        <f t="shared" si="24"/>
        <v>4709695</v>
      </c>
      <c r="K29" s="1" t="str">
        <f t="shared" si="25"/>
        <v/>
      </c>
      <c r="M29" t="b">
        <f t="shared" si="26"/>
        <v>0</v>
      </c>
      <c r="N29" s="12" t="str">
        <f t="shared" si="27"/>
        <v/>
      </c>
      <c r="O29" s="12" t="str">
        <f t="shared" si="28"/>
        <v/>
      </c>
      <c r="P29" s="12" t="str">
        <f t="shared" si="29"/>
        <v/>
      </c>
      <c r="Q29" s="12" t="str">
        <f t="shared" si="30"/>
        <v/>
      </c>
      <c r="S29">
        <f t="shared" si="31"/>
        <v>0.4713</v>
      </c>
      <c r="T29" s="1">
        <f t="shared" si="32"/>
        <v>4709695</v>
      </c>
      <c r="U29" s="1">
        <f t="shared" si="33"/>
        <v>2219872</v>
      </c>
      <c r="V29">
        <f t="shared" si="34"/>
        <v>0</v>
      </c>
      <c r="W29">
        <f t="shared" si="35"/>
        <v>1046225</v>
      </c>
      <c r="X29">
        <f t="shared" ref="X29" si="322">IF(W29&gt;$T29*2,1,0)</f>
        <v>0</v>
      </c>
      <c r="Y29">
        <f t="shared" si="37"/>
        <v>493085</v>
      </c>
      <c r="Z29">
        <f t="shared" ref="Z29" si="323">IF(Y29&gt;$T29*2,1,0)</f>
        <v>0</v>
      </c>
      <c r="AA29">
        <f t="shared" si="39"/>
        <v>232390</v>
      </c>
      <c r="AB29">
        <f t="shared" ref="AB29" si="324">IF(AA29&gt;$T29*2,1,0)</f>
        <v>0</v>
      </c>
      <c r="AC29">
        <f t="shared" si="41"/>
        <v>109525</v>
      </c>
      <c r="AD29">
        <f t="shared" ref="AD29" si="325">IF(AC29&gt;$T29*2,1,0)</f>
        <v>0</v>
      </c>
      <c r="AE29">
        <f t="shared" si="43"/>
        <v>51619</v>
      </c>
      <c r="AF29">
        <f t="shared" ref="AF29" si="326">IF(AE29&gt;$T29*2,1,0)</f>
        <v>0</v>
      </c>
      <c r="AG29">
        <f t="shared" si="45"/>
        <v>24328</v>
      </c>
      <c r="AH29">
        <f t="shared" ref="AH29" si="327">IF(AG29&gt;$T29*2,1,0)</f>
        <v>0</v>
      </c>
      <c r="AI29">
        <f t="shared" si="47"/>
        <v>11465</v>
      </c>
      <c r="AJ29">
        <f t="shared" ref="AJ29" si="328">IF(AI29&gt;$T29*2,1,0)</f>
        <v>0</v>
      </c>
      <c r="AK29">
        <f t="shared" si="49"/>
        <v>5403</v>
      </c>
      <c r="AL29">
        <f t="shared" ref="AL29" si="329">IF(AK29&gt;$T29*2,1,0)</f>
        <v>0</v>
      </c>
      <c r="AM29">
        <f t="shared" si="51"/>
        <v>2546</v>
      </c>
      <c r="AN29">
        <f t="shared" ref="AN29" si="330">IF(AM29&gt;$T29*2,1,0)</f>
        <v>0</v>
      </c>
      <c r="AO29">
        <f t="shared" si="53"/>
        <v>1199</v>
      </c>
      <c r="AP29">
        <f t="shared" ref="AP29" si="331">IF(AO29&gt;$T29*2,1,0)</f>
        <v>0</v>
      </c>
      <c r="AQ29" s="1">
        <f t="shared" si="55"/>
        <v>565</v>
      </c>
      <c r="AR29">
        <f t="shared" ref="AR29" si="332">IF(AQ29&gt;$T29*2,1,0)</f>
        <v>0</v>
      </c>
      <c r="AS29">
        <f t="shared" si="57"/>
        <v>0</v>
      </c>
    </row>
    <row r="30" spans="1:45" x14ac:dyDescent="0.25">
      <c r="A30" s="2" t="s">
        <v>27</v>
      </c>
      <c r="B30" s="1">
        <v>2613354</v>
      </c>
      <c r="C30" s="1">
        <v>2837241</v>
      </c>
      <c r="D30" s="1">
        <v>431144</v>
      </c>
      <c r="E30" s="1">
        <v>434113</v>
      </c>
      <c r="F30" s="2" t="str">
        <f t="shared" si="20"/>
        <v>w28</v>
      </c>
      <c r="G30" s="2" t="str">
        <f t="shared" si="21"/>
        <v>D</v>
      </c>
      <c r="H30" s="1" t="str">
        <f t="shared" si="22"/>
        <v/>
      </c>
      <c r="I30" s="1" t="str">
        <f t="shared" si="23"/>
        <v/>
      </c>
      <c r="J30" s="1" t="str">
        <f t="shared" si="24"/>
        <v/>
      </c>
      <c r="K30" s="1">
        <f t="shared" si="25"/>
        <v>5450595</v>
      </c>
      <c r="M30" t="b">
        <f t="shared" si="26"/>
        <v>0</v>
      </c>
      <c r="N30" s="12" t="str">
        <f t="shared" si="27"/>
        <v/>
      </c>
      <c r="O30" s="12" t="str">
        <f t="shared" si="28"/>
        <v/>
      </c>
      <c r="P30" s="12" t="str">
        <f t="shared" si="29"/>
        <v/>
      </c>
      <c r="Q30" s="12" t="str">
        <f t="shared" si="30"/>
        <v/>
      </c>
      <c r="S30">
        <f t="shared" si="31"/>
        <v>0.15870000000000001</v>
      </c>
      <c r="T30" s="1">
        <f t="shared" si="32"/>
        <v>5450595</v>
      </c>
      <c r="U30" s="1">
        <f t="shared" si="33"/>
        <v>865257</v>
      </c>
      <c r="V30">
        <f t="shared" si="34"/>
        <v>0</v>
      </c>
      <c r="W30">
        <f t="shared" si="35"/>
        <v>137316</v>
      </c>
      <c r="X30">
        <f t="shared" ref="X30" si="333">IF(W30&gt;$T30*2,1,0)</f>
        <v>0</v>
      </c>
      <c r="Y30">
        <f t="shared" si="37"/>
        <v>21792</v>
      </c>
      <c r="Z30">
        <f t="shared" ref="Z30" si="334">IF(Y30&gt;$T30*2,1,0)</f>
        <v>0</v>
      </c>
      <c r="AA30">
        <f t="shared" si="39"/>
        <v>3458</v>
      </c>
      <c r="AB30">
        <f t="shared" ref="AB30" si="335">IF(AA30&gt;$T30*2,1,0)</f>
        <v>0</v>
      </c>
      <c r="AC30">
        <f t="shared" si="41"/>
        <v>548</v>
      </c>
      <c r="AD30">
        <f t="shared" ref="AD30" si="336">IF(AC30&gt;$T30*2,1,0)</f>
        <v>0</v>
      </c>
      <c r="AE30">
        <f t="shared" si="43"/>
        <v>86</v>
      </c>
      <c r="AF30">
        <f t="shared" ref="AF30" si="337">IF(AE30&gt;$T30*2,1,0)</f>
        <v>0</v>
      </c>
      <c r="AG30">
        <f t="shared" si="45"/>
        <v>13</v>
      </c>
      <c r="AH30">
        <f t="shared" ref="AH30" si="338">IF(AG30&gt;$T30*2,1,0)</f>
        <v>0</v>
      </c>
      <c r="AI30">
        <f t="shared" si="47"/>
        <v>2</v>
      </c>
      <c r="AJ30">
        <f t="shared" ref="AJ30" si="339">IF(AI30&gt;$T30*2,1,0)</f>
        <v>0</v>
      </c>
      <c r="AK30">
        <f t="shared" si="49"/>
        <v>0</v>
      </c>
      <c r="AL30">
        <f t="shared" ref="AL30" si="340">IF(AK30&gt;$T30*2,1,0)</f>
        <v>0</v>
      </c>
      <c r="AM30">
        <f t="shared" si="51"/>
        <v>0</v>
      </c>
      <c r="AN30">
        <f t="shared" ref="AN30" si="341">IF(AM30&gt;$T30*2,1,0)</f>
        <v>0</v>
      </c>
      <c r="AO30">
        <f t="shared" si="53"/>
        <v>0</v>
      </c>
      <c r="AP30">
        <f t="shared" ref="AP30" si="342">IF(AO30&gt;$T30*2,1,0)</f>
        <v>0</v>
      </c>
      <c r="AQ30" s="1">
        <f t="shared" si="55"/>
        <v>0</v>
      </c>
      <c r="AR30">
        <f t="shared" ref="AR30" si="343">IF(AQ30&gt;$T30*2,1,0)</f>
        <v>0</v>
      </c>
      <c r="AS30">
        <f t="shared" si="57"/>
        <v>0</v>
      </c>
    </row>
    <row r="31" spans="1:45" x14ac:dyDescent="0.25">
      <c r="A31" s="2" t="s">
        <v>28</v>
      </c>
      <c r="B31" s="1">
        <v>1859691</v>
      </c>
      <c r="C31" s="1">
        <v>1844250</v>
      </c>
      <c r="D31" s="1">
        <v>1460134</v>
      </c>
      <c r="E31" s="1">
        <v>1585258</v>
      </c>
      <c r="F31" s="2" t="str">
        <f t="shared" si="20"/>
        <v>w29</v>
      </c>
      <c r="G31" s="2" t="str">
        <f t="shared" si="21"/>
        <v>A</v>
      </c>
      <c r="H31" s="1">
        <f t="shared" si="22"/>
        <v>3703941</v>
      </c>
      <c r="I31" s="1" t="str">
        <f t="shared" si="23"/>
        <v/>
      </c>
      <c r="J31" s="1" t="str">
        <f t="shared" si="24"/>
        <v/>
      </c>
      <c r="K31" s="1" t="str">
        <f t="shared" si="25"/>
        <v/>
      </c>
      <c r="M31" t="b">
        <f t="shared" si="26"/>
        <v>0</v>
      </c>
      <c r="N31" s="12" t="str">
        <f t="shared" si="27"/>
        <v/>
      </c>
      <c r="O31" s="12" t="str">
        <f t="shared" si="28"/>
        <v/>
      </c>
      <c r="P31" s="12" t="str">
        <f t="shared" si="29"/>
        <v/>
      </c>
      <c r="Q31" s="12" t="str">
        <f t="shared" si="30"/>
        <v/>
      </c>
      <c r="S31">
        <f t="shared" si="31"/>
        <v>0.82220000000000004</v>
      </c>
      <c r="T31" s="1">
        <f t="shared" si="32"/>
        <v>3703941</v>
      </c>
      <c r="U31" s="1">
        <f t="shared" si="33"/>
        <v>3045392</v>
      </c>
      <c r="V31">
        <f t="shared" si="34"/>
        <v>0</v>
      </c>
      <c r="W31">
        <f t="shared" si="35"/>
        <v>2503921</v>
      </c>
      <c r="X31">
        <f t="shared" ref="X31" si="344">IF(W31&gt;$T31*2,1,0)</f>
        <v>0</v>
      </c>
      <c r="Y31">
        <f t="shared" si="37"/>
        <v>2058723</v>
      </c>
      <c r="Z31">
        <f t="shared" ref="Z31" si="345">IF(Y31&gt;$T31*2,1,0)</f>
        <v>0</v>
      </c>
      <c r="AA31">
        <f t="shared" si="39"/>
        <v>1692682</v>
      </c>
      <c r="AB31">
        <f t="shared" ref="AB31" si="346">IF(AA31&gt;$T31*2,1,0)</f>
        <v>0</v>
      </c>
      <c r="AC31">
        <f t="shared" si="41"/>
        <v>1391723</v>
      </c>
      <c r="AD31">
        <f t="shared" ref="AD31" si="347">IF(AC31&gt;$T31*2,1,0)</f>
        <v>0</v>
      </c>
      <c r="AE31">
        <f t="shared" si="43"/>
        <v>1144274</v>
      </c>
      <c r="AF31">
        <f t="shared" ref="AF31" si="348">IF(AE31&gt;$T31*2,1,0)</f>
        <v>0</v>
      </c>
      <c r="AG31">
        <f t="shared" si="45"/>
        <v>940822</v>
      </c>
      <c r="AH31">
        <f t="shared" ref="AH31" si="349">IF(AG31&gt;$T31*2,1,0)</f>
        <v>0</v>
      </c>
      <c r="AI31">
        <f t="shared" si="47"/>
        <v>773543</v>
      </c>
      <c r="AJ31">
        <f t="shared" ref="AJ31" si="350">IF(AI31&gt;$T31*2,1,0)</f>
        <v>0</v>
      </c>
      <c r="AK31">
        <f t="shared" si="49"/>
        <v>636007</v>
      </c>
      <c r="AL31">
        <f t="shared" ref="AL31" si="351">IF(AK31&gt;$T31*2,1,0)</f>
        <v>0</v>
      </c>
      <c r="AM31">
        <f t="shared" si="51"/>
        <v>522924</v>
      </c>
      <c r="AN31">
        <f t="shared" ref="AN31" si="352">IF(AM31&gt;$T31*2,1,0)</f>
        <v>0</v>
      </c>
      <c r="AO31">
        <f t="shared" si="53"/>
        <v>429948</v>
      </c>
      <c r="AP31">
        <f t="shared" ref="AP31" si="353">IF(AO31&gt;$T31*2,1,0)</f>
        <v>0</v>
      </c>
      <c r="AQ31" s="1">
        <f t="shared" si="55"/>
        <v>353503</v>
      </c>
      <c r="AR31">
        <f t="shared" ref="AR31" si="354">IF(AQ31&gt;$T31*2,1,0)</f>
        <v>0</v>
      </c>
      <c r="AS31">
        <f t="shared" si="57"/>
        <v>0</v>
      </c>
    </row>
    <row r="32" spans="1:45" x14ac:dyDescent="0.25">
      <c r="A32" s="2" t="s">
        <v>29</v>
      </c>
      <c r="B32" s="1">
        <v>2478386</v>
      </c>
      <c r="C32" s="1">
        <v>2562144</v>
      </c>
      <c r="D32" s="1">
        <v>30035</v>
      </c>
      <c r="E32" s="1">
        <v>29396</v>
      </c>
      <c r="F32" s="2" t="str">
        <f t="shared" si="20"/>
        <v>w30</v>
      </c>
      <c r="G32" s="2" t="str">
        <f t="shared" si="21"/>
        <v>C</v>
      </c>
      <c r="H32" s="1" t="str">
        <f t="shared" si="22"/>
        <v/>
      </c>
      <c r="I32" s="1" t="str">
        <f t="shared" si="23"/>
        <v/>
      </c>
      <c r="J32" s="1">
        <f t="shared" si="24"/>
        <v>5040530</v>
      </c>
      <c r="K32" s="1" t="str">
        <f t="shared" si="25"/>
        <v/>
      </c>
      <c r="M32" t="b">
        <f t="shared" si="26"/>
        <v>0</v>
      </c>
      <c r="N32" s="12" t="str">
        <f t="shared" si="27"/>
        <v/>
      </c>
      <c r="O32" s="12" t="str">
        <f t="shared" si="28"/>
        <v/>
      </c>
      <c r="P32" s="12" t="str">
        <f t="shared" si="29"/>
        <v/>
      </c>
      <c r="Q32" s="12" t="str">
        <f t="shared" si="30"/>
        <v/>
      </c>
      <c r="S32">
        <f t="shared" si="31"/>
        <v>1.18E-2</v>
      </c>
      <c r="T32" s="1">
        <f t="shared" si="32"/>
        <v>5040530</v>
      </c>
      <c r="U32" s="1">
        <f t="shared" si="33"/>
        <v>59431</v>
      </c>
      <c r="V32">
        <f t="shared" si="34"/>
        <v>0</v>
      </c>
      <c r="W32">
        <f t="shared" si="35"/>
        <v>701</v>
      </c>
      <c r="X32">
        <f t="shared" ref="X32" si="355">IF(W32&gt;$T32*2,1,0)</f>
        <v>0</v>
      </c>
      <c r="Y32">
        <f t="shared" si="37"/>
        <v>8</v>
      </c>
      <c r="Z32">
        <f t="shared" ref="Z32" si="356">IF(Y32&gt;$T32*2,1,0)</f>
        <v>0</v>
      </c>
      <c r="AA32">
        <f t="shared" si="39"/>
        <v>0</v>
      </c>
      <c r="AB32">
        <f t="shared" ref="AB32" si="357">IF(AA32&gt;$T32*2,1,0)</f>
        <v>0</v>
      </c>
      <c r="AC32">
        <f t="shared" si="41"/>
        <v>0</v>
      </c>
      <c r="AD32">
        <f t="shared" ref="AD32" si="358">IF(AC32&gt;$T32*2,1,0)</f>
        <v>0</v>
      </c>
      <c r="AE32">
        <f t="shared" si="43"/>
        <v>0</v>
      </c>
      <c r="AF32">
        <f t="shared" ref="AF32" si="359">IF(AE32&gt;$T32*2,1,0)</f>
        <v>0</v>
      </c>
      <c r="AG32">
        <f t="shared" si="45"/>
        <v>0</v>
      </c>
      <c r="AH32">
        <f t="shared" ref="AH32" si="360">IF(AG32&gt;$T32*2,1,0)</f>
        <v>0</v>
      </c>
      <c r="AI32">
        <f t="shared" si="47"/>
        <v>0</v>
      </c>
      <c r="AJ32">
        <f t="shared" ref="AJ32" si="361">IF(AI32&gt;$T32*2,1,0)</f>
        <v>0</v>
      </c>
      <c r="AK32">
        <f t="shared" si="49"/>
        <v>0</v>
      </c>
      <c r="AL32">
        <f t="shared" ref="AL32" si="362">IF(AK32&gt;$T32*2,1,0)</f>
        <v>0</v>
      </c>
      <c r="AM32">
        <f t="shared" si="51"/>
        <v>0</v>
      </c>
      <c r="AN32">
        <f t="shared" ref="AN32" si="363">IF(AM32&gt;$T32*2,1,0)</f>
        <v>0</v>
      </c>
      <c r="AO32">
        <f t="shared" si="53"/>
        <v>0</v>
      </c>
      <c r="AP32">
        <f t="shared" ref="AP32" si="364">IF(AO32&gt;$T32*2,1,0)</f>
        <v>0</v>
      </c>
      <c r="AQ32" s="1">
        <f t="shared" si="55"/>
        <v>0</v>
      </c>
      <c r="AR32">
        <f t="shared" ref="AR32" si="365">IF(AQ32&gt;$T32*2,1,0)</f>
        <v>0</v>
      </c>
      <c r="AS32">
        <f t="shared" si="57"/>
        <v>0</v>
      </c>
    </row>
    <row r="33" spans="1:45" x14ac:dyDescent="0.25">
      <c r="A33" s="2" t="s">
        <v>30</v>
      </c>
      <c r="B33" s="1">
        <v>1938122</v>
      </c>
      <c r="C33" s="1">
        <v>1816647</v>
      </c>
      <c r="D33" s="1">
        <v>1602356</v>
      </c>
      <c r="E33" s="1">
        <v>1875221</v>
      </c>
      <c r="F33" s="2" t="str">
        <f t="shared" si="20"/>
        <v>w31</v>
      </c>
      <c r="G33" s="2" t="str">
        <f t="shared" si="21"/>
        <v>C</v>
      </c>
      <c r="H33" s="1" t="str">
        <f t="shared" si="22"/>
        <v/>
      </c>
      <c r="I33" s="1" t="str">
        <f t="shared" si="23"/>
        <v/>
      </c>
      <c r="J33" s="1">
        <f t="shared" si="24"/>
        <v>3754769</v>
      </c>
      <c r="K33" s="1" t="str">
        <f t="shared" si="25"/>
        <v/>
      </c>
      <c r="M33" t="b">
        <f t="shared" si="26"/>
        <v>0</v>
      </c>
      <c r="N33" s="12" t="str">
        <f t="shared" si="27"/>
        <v/>
      </c>
      <c r="O33" s="12" t="str">
        <f t="shared" si="28"/>
        <v/>
      </c>
      <c r="P33" s="12" t="str">
        <f t="shared" si="29"/>
        <v/>
      </c>
      <c r="Q33" s="12" t="str">
        <f t="shared" si="30"/>
        <v/>
      </c>
      <c r="S33">
        <f t="shared" si="31"/>
        <v>0.92620000000000002</v>
      </c>
      <c r="T33" s="1">
        <f t="shared" si="32"/>
        <v>3754769</v>
      </c>
      <c r="U33" s="1">
        <f t="shared" si="33"/>
        <v>3477577</v>
      </c>
      <c r="V33">
        <f t="shared" si="34"/>
        <v>0</v>
      </c>
      <c r="W33">
        <f t="shared" si="35"/>
        <v>3220931</v>
      </c>
      <c r="X33">
        <f t="shared" ref="X33" si="366">IF(W33&gt;$T33*2,1,0)</f>
        <v>0</v>
      </c>
      <c r="Y33">
        <f t="shared" si="37"/>
        <v>2983226</v>
      </c>
      <c r="Z33">
        <f t="shared" ref="Z33" si="367">IF(Y33&gt;$T33*2,1,0)</f>
        <v>0</v>
      </c>
      <c r="AA33">
        <f t="shared" si="39"/>
        <v>2763063</v>
      </c>
      <c r="AB33">
        <f t="shared" ref="AB33" si="368">IF(AA33&gt;$T33*2,1,0)</f>
        <v>0</v>
      </c>
      <c r="AC33">
        <f t="shared" si="41"/>
        <v>2559148</v>
      </c>
      <c r="AD33">
        <f t="shared" ref="AD33" si="369">IF(AC33&gt;$T33*2,1,0)</f>
        <v>0</v>
      </c>
      <c r="AE33">
        <f t="shared" si="43"/>
        <v>2370282</v>
      </c>
      <c r="AF33">
        <f t="shared" ref="AF33" si="370">IF(AE33&gt;$T33*2,1,0)</f>
        <v>0</v>
      </c>
      <c r="AG33">
        <f t="shared" si="45"/>
        <v>2195355</v>
      </c>
      <c r="AH33">
        <f t="shared" ref="AH33" si="371">IF(AG33&gt;$T33*2,1,0)</f>
        <v>0</v>
      </c>
      <c r="AI33">
        <f t="shared" si="47"/>
        <v>2033337</v>
      </c>
      <c r="AJ33">
        <f t="shared" ref="AJ33" si="372">IF(AI33&gt;$T33*2,1,0)</f>
        <v>0</v>
      </c>
      <c r="AK33">
        <f t="shared" si="49"/>
        <v>1883276</v>
      </c>
      <c r="AL33">
        <f t="shared" ref="AL33" si="373">IF(AK33&gt;$T33*2,1,0)</f>
        <v>0</v>
      </c>
      <c r="AM33">
        <f t="shared" si="51"/>
        <v>1744290</v>
      </c>
      <c r="AN33">
        <f t="shared" ref="AN33" si="374">IF(AM33&gt;$T33*2,1,0)</f>
        <v>0</v>
      </c>
      <c r="AO33">
        <f t="shared" si="53"/>
        <v>1615561</v>
      </c>
      <c r="AP33">
        <f t="shared" ref="AP33" si="375">IF(AO33&gt;$T33*2,1,0)</f>
        <v>0</v>
      </c>
      <c r="AQ33" s="1">
        <f t="shared" si="55"/>
        <v>1496332</v>
      </c>
      <c r="AR33">
        <f t="shared" ref="AR33" si="376">IF(AQ33&gt;$T33*2,1,0)</f>
        <v>0</v>
      </c>
      <c r="AS33">
        <f t="shared" si="57"/>
        <v>0</v>
      </c>
    </row>
    <row r="34" spans="1:45" x14ac:dyDescent="0.25">
      <c r="A34" s="2" t="s">
        <v>31</v>
      </c>
      <c r="B34" s="1">
        <v>992523</v>
      </c>
      <c r="C34" s="1">
        <v>1028501</v>
      </c>
      <c r="D34" s="1">
        <v>1995446</v>
      </c>
      <c r="E34" s="1">
        <v>1860524</v>
      </c>
      <c r="F34" s="2" t="str">
        <f t="shared" si="20"/>
        <v>w32</v>
      </c>
      <c r="G34" s="2" t="str">
        <f t="shared" si="21"/>
        <v>D</v>
      </c>
      <c r="H34" s="1" t="str">
        <f t="shared" si="22"/>
        <v/>
      </c>
      <c r="I34" s="1" t="str">
        <f t="shared" si="23"/>
        <v/>
      </c>
      <c r="J34" s="1" t="str">
        <f t="shared" si="24"/>
        <v/>
      </c>
      <c r="K34" s="1">
        <f t="shared" si="25"/>
        <v>2021024</v>
      </c>
      <c r="M34" t="b">
        <f t="shared" si="26"/>
        <v>1</v>
      </c>
      <c r="N34" s="12" t="str">
        <f t="shared" si="27"/>
        <v/>
      </c>
      <c r="O34" s="12" t="str">
        <f t="shared" si="28"/>
        <v/>
      </c>
      <c r="P34" s="12" t="str">
        <f t="shared" si="29"/>
        <v/>
      </c>
      <c r="Q34" s="12">
        <f t="shared" si="30"/>
        <v>1</v>
      </c>
      <c r="S34">
        <f t="shared" si="31"/>
        <v>1.9078999999999999</v>
      </c>
      <c r="T34" s="1">
        <f t="shared" si="32"/>
        <v>2021024</v>
      </c>
      <c r="U34" s="1">
        <f t="shared" si="33"/>
        <v>3855970</v>
      </c>
      <c r="V34">
        <f t="shared" si="34"/>
        <v>0</v>
      </c>
      <c r="W34">
        <f t="shared" si="35"/>
        <v>7356805</v>
      </c>
      <c r="X34">
        <f t="shared" ref="X34" si="377">IF(W34&gt;$T34*2,1,0)</f>
        <v>1</v>
      </c>
      <c r="Y34">
        <f t="shared" si="37"/>
        <v>7356805</v>
      </c>
      <c r="Z34">
        <f t="shared" ref="Z34" si="378">IF(Y34&gt;$T34*2,1,0)</f>
        <v>1</v>
      </c>
      <c r="AA34">
        <f t="shared" si="39"/>
        <v>7356805</v>
      </c>
      <c r="AB34">
        <f t="shared" ref="AB34" si="379">IF(AA34&gt;$T34*2,1,0)</f>
        <v>1</v>
      </c>
      <c r="AC34">
        <f t="shared" si="41"/>
        <v>7356805</v>
      </c>
      <c r="AD34">
        <f t="shared" ref="AD34" si="380">IF(AC34&gt;$T34*2,1,0)</f>
        <v>1</v>
      </c>
      <c r="AE34">
        <f t="shared" si="43"/>
        <v>7356805</v>
      </c>
      <c r="AF34">
        <f t="shared" ref="AF34" si="381">IF(AE34&gt;$T34*2,1,0)</f>
        <v>1</v>
      </c>
      <c r="AG34">
        <f t="shared" si="45"/>
        <v>7356805</v>
      </c>
      <c r="AH34">
        <f t="shared" ref="AH34" si="382">IF(AG34&gt;$T34*2,1,0)</f>
        <v>1</v>
      </c>
      <c r="AI34">
        <f t="shared" si="47"/>
        <v>7356805</v>
      </c>
      <c r="AJ34">
        <f t="shared" ref="AJ34" si="383">IF(AI34&gt;$T34*2,1,0)</f>
        <v>1</v>
      </c>
      <c r="AK34">
        <f t="shared" si="49"/>
        <v>7356805</v>
      </c>
      <c r="AL34">
        <f t="shared" ref="AL34" si="384">IF(AK34&gt;$T34*2,1,0)</f>
        <v>1</v>
      </c>
      <c r="AM34">
        <f t="shared" si="51"/>
        <v>7356805</v>
      </c>
      <c r="AN34">
        <f t="shared" ref="AN34" si="385">IF(AM34&gt;$T34*2,1,0)</f>
        <v>1</v>
      </c>
      <c r="AO34">
        <f t="shared" si="53"/>
        <v>7356805</v>
      </c>
      <c r="AP34">
        <f t="shared" ref="AP34" si="386">IF(AO34&gt;$T34*2,1,0)</f>
        <v>1</v>
      </c>
      <c r="AQ34" s="1">
        <f t="shared" si="55"/>
        <v>7356805</v>
      </c>
      <c r="AR34">
        <f t="shared" ref="AR34" si="387">IF(AQ34&gt;$T34*2,1,0)</f>
        <v>1</v>
      </c>
      <c r="AS34">
        <f t="shared" si="57"/>
        <v>1</v>
      </c>
    </row>
    <row r="35" spans="1:45" x14ac:dyDescent="0.25">
      <c r="A35" s="2" t="s">
        <v>32</v>
      </c>
      <c r="B35" s="1">
        <v>2966291</v>
      </c>
      <c r="C35" s="1">
        <v>2889963</v>
      </c>
      <c r="D35" s="1">
        <v>462453</v>
      </c>
      <c r="E35" s="1">
        <v>486354</v>
      </c>
      <c r="F35" s="2" t="str">
        <f t="shared" si="20"/>
        <v>w33</v>
      </c>
      <c r="G35" s="2" t="str">
        <f t="shared" si="21"/>
        <v>B</v>
      </c>
      <c r="H35" s="1" t="str">
        <f t="shared" si="22"/>
        <v/>
      </c>
      <c r="I35" s="1">
        <f t="shared" si="23"/>
        <v>5856254</v>
      </c>
      <c r="J35" s="1" t="str">
        <f t="shared" si="24"/>
        <v/>
      </c>
      <c r="K35" s="1" t="str">
        <f t="shared" si="25"/>
        <v/>
      </c>
      <c r="M35" t="b">
        <f t="shared" si="26"/>
        <v>0</v>
      </c>
      <c r="N35" s="12" t="str">
        <f t="shared" si="27"/>
        <v/>
      </c>
      <c r="O35" s="12" t="str">
        <f t="shared" si="28"/>
        <v/>
      </c>
      <c r="P35" s="12" t="str">
        <f t="shared" si="29"/>
        <v/>
      </c>
      <c r="Q35" s="12" t="str">
        <f t="shared" si="30"/>
        <v/>
      </c>
      <c r="S35">
        <f t="shared" si="31"/>
        <v>0.16200000000000001</v>
      </c>
      <c r="T35" s="1">
        <f t="shared" si="32"/>
        <v>5856254</v>
      </c>
      <c r="U35" s="1">
        <f t="shared" si="33"/>
        <v>948807</v>
      </c>
      <c r="V35">
        <f t="shared" si="34"/>
        <v>0</v>
      </c>
      <c r="W35">
        <f t="shared" si="35"/>
        <v>153706</v>
      </c>
      <c r="X35">
        <f t="shared" ref="X35" si="388">IF(W35&gt;$T35*2,1,0)</f>
        <v>0</v>
      </c>
      <c r="Y35">
        <f t="shared" si="37"/>
        <v>24900</v>
      </c>
      <c r="Z35">
        <f t="shared" ref="Z35" si="389">IF(Y35&gt;$T35*2,1,0)</f>
        <v>0</v>
      </c>
      <c r="AA35">
        <f t="shared" si="39"/>
        <v>4033</v>
      </c>
      <c r="AB35">
        <f t="shared" ref="AB35" si="390">IF(AA35&gt;$T35*2,1,0)</f>
        <v>0</v>
      </c>
      <c r="AC35">
        <f t="shared" si="41"/>
        <v>653</v>
      </c>
      <c r="AD35">
        <f t="shared" ref="AD35" si="391">IF(AC35&gt;$T35*2,1,0)</f>
        <v>0</v>
      </c>
      <c r="AE35">
        <f t="shared" si="43"/>
        <v>105</v>
      </c>
      <c r="AF35">
        <f t="shared" ref="AF35" si="392">IF(AE35&gt;$T35*2,1,0)</f>
        <v>0</v>
      </c>
      <c r="AG35">
        <f t="shared" si="45"/>
        <v>17</v>
      </c>
      <c r="AH35">
        <f t="shared" ref="AH35" si="393">IF(AG35&gt;$T35*2,1,0)</f>
        <v>0</v>
      </c>
      <c r="AI35">
        <f t="shared" si="47"/>
        <v>2</v>
      </c>
      <c r="AJ35">
        <f t="shared" ref="AJ35" si="394">IF(AI35&gt;$T35*2,1,0)</f>
        <v>0</v>
      </c>
      <c r="AK35">
        <f t="shared" si="49"/>
        <v>0</v>
      </c>
      <c r="AL35">
        <f t="shared" ref="AL35" si="395">IF(AK35&gt;$T35*2,1,0)</f>
        <v>0</v>
      </c>
      <c r="AM35">
        <f t="shared" si="51"/>
        <v>0</v>
      </c>
      <c r="AN35">
        <f t="shared" ref="AN35" si="396">IF(AM35&gt;$T35*2,1,0)</f>
        <v>0</v>
      </c>
      <c r="AO35">
        <f t="shared" si="53"/>
        <v>0</v>
      </c>
      <c r="AP35">
        <f t="shared" ref="AP35" si="397">IF(AO35&gt;$T35*2,1,0)</f>
        <v>0</v>
      </c>
      <c r="AQ35" s="1">
        <f t="shared" si="55"/>
        <v>0</v>
      </c>
      <c r="AR35">
        <f t="shared" ref="AR35" si="398">IF(AQ35&gt;$T35*2,1,0)</f>
        <v>0</v>
      </c>
      <c r="AS35">
        <f t="shared" si="57"/>
        <v>0</v>
      </c>
    </row>
    <row r="36" spans="1:45" x14ac:dyDescent="0.25">
      <c r="A36" s="2" t="s">
        <v>33</v>
      </c>
      <c r="B36" s="1">
        <v>76648</v>
      </c>
      <c r="C36" s="1">
        <v>81385</v>
      </c>
      <c r="D36" s="1">
        <v>1374708</v>
      </c>
      <c r="E36" s="1">
        <v>1379567</v>
      </c>
      <c r="F36" s="2" t="str">
        <f t="shared" si="20"/>
        <v>w34</v>
      </c>
      <c r="G36" s="2" t="str">
        <f t="shared" si="21"/>
        <v>C</v>
      </c>
      <c r="H36" s="1" t="str">
        <f t="shared" si="22"/>
        <v/>
      </c>
      <c r="I36" s="1" t="str">
        <f t="shared" si="23"/>
        <v/>
      </c>
      <c r="J36" s="1">
        <f t="shared" si="24"/>
        <v>158033</v>
      </c>
      <c r="K36" s="1" t="str">
        <f t="shared" si="25"/>
        <v/>
      </c>
      <c r="M36" t="b">
        <f t="shared" si="26"/>
        <v>1</v>
      </c>
      <c r="N36" s="12" t="str">
        <f t="shared" si="27"/>
        <v/>
      </c>
      <c r="O36" s="12" t="str">
        <f t="shared" si="28"/>
        <v/>
      </c>
      <c r="P36" s="12">
        <f t="shared" si="29"/>
        <v>1</v>
      </c>
      <c r="Q36" s="12" t="str">
        <f t="shared" si="30"/>
        <v/>
      </c>
      <c r="S36">
        <f t="shared" si="31"/>
        <v>17.4285</v>
      </c>
      <c r="T36" s="1">
        <f t="shared" si="32"/>
        <v>158033</v>
      </c>
      <c r="U36" s="1">
        <f t="shared" si="33"/>
        <v>2754275</v>
      </c>
      <c r="V36">
        <f t="shared" si="34"/>
        <v>1</v>
      </c>
      <c r="W36">
        <f t="shared" si="35"/>
        <v>2754275</v>
      </c>
      <c r="X36">
        <f t="shared" ref="X36" si="399">IF(W36&gt;$T36*2,1,0)</f>
        <v>1</v>
      </c>
      <c r="Y36">
        <f t="shared" si="37"/>
        <v>2754275</v>
      </c>
      <c r="Z36">
        <f t="shared" ref="Z36" si="400">IF(Y36&gt;$T36*2,1,0)</f>
        <v>1</v>
      </c>
      <c r="AA36">
        <f t="shared" si="39"/>
        <v>2754275</v>
      </c>
      <c r="AB36">
        <f t="shared" ref="AB36" si="401">IF(AA36&gt;$T36*2,1,0)</f>
        <v>1</v>
      </c>
      <c r="AC36">
        <f t="shared" si="41"/>
        <v>2754275</v>
      </c>
      <c r="AD36">
        <f t="shared" ref="AD36" si="402">IF(AC36&gt;$T36*2,1,0)</f>
        <v>1</v>
      </c>
      <c r="AE36">
        <f t="shared" si="43"/>
        <v>2754275</v>
      </c>
      <c r="AF36">
        <f t="shared" ref="AF36" si="403">IF(AE36&gt;$T36*2,1,0)</f>
        <v>1</v>
      </c>
      <c r="AG36">
        <f t="shared" si="45"/>
        <v>2754275</v>
      </c>
      <c r="AH36">
        <f t="shared" ref="AH36" si="404">IF(AG36&gt;$T36*2,1,0)</f>
        <v>1</v>
      </c>
      <c r="AI36">
        <f t="shared" si="47"/>
        <v>2754275</v>
      </c>
      <c r="AJ36">
        <f t="shared" ref="AJ36" si="405">IF(AI36&gt;$T36*2,1,0)</f>
        <v>1</v>
      </c>
      <c r="AK36">
        <f t="shared" si="49"/>
        <v>2754275</v>
      </c>
      <c r="AL36">
        <f t="shared" ref="AL36" si="406">IF(AK36&gt;$T36*2,1,0)</f>
        <v>1</v>
      </c>
      <c r="AM36">
        <f t="shared" si="51"/>
        <v>2754275</v>
      </c>
      <c r="AN36">
        <f t="shared" ref="AN36" si="407">IF(AM36&gt;$T36*2,1,0)</f>
        <v>1</v>
      </c>
      <c r="AO36">
        <f t="shared" si="53"/>
        <v>2754275</v>
      </c>
      <c r="AP36">
        <f t="shared" ref="AP36" si="408">IF(AO36&gt;$T36*2,1,0)</f>
        <v>1</v>
      </c>
      <c r="AQ36" s="1">
        <f t="shared" si="55"/>
        <v>2754275</v>
      </c>
      <c r="AR36">
        <f t="shared" ref="AR36" si="409">IF(AQ36&gt;$T36*2,1,0)</f>
        <v>1</v>
      </c>
      <c r="AS36">
        <f t="shared" si="57"/>
        <v>1</v>
      </c>
    </row>
    <row r="37" spans="1:45" x14ac:dyDescent="0.25">
      <c r="A37" s="2" t="s">
        <v>34</v>
      </c>
      <c r="B37" s="1">
        <v>2574432</v>
      </c>
      <c r="C37" s="1">
        <v>2409710</v>
      </c>
      <c r="D37" s="1">
        <v>987486</v>
      </c>
      <c r="E37" s="1">
        <v>999043</v>
      </c>
      <c r="F37" s="2" t="str">
        <f t="shared" si="20"/>
        <v>w35</v>
      </c>
      <c r="G37" s="2" t="str">
        <f t="shared" si="21"/>
        <v>C</v>
      </c>
      <c r="H37" s="1" t="str">
        <f t="shared" si="22"/>
        <v/>
      </c>
      <c r="I37" s="1" t="str">
        <f t="shared" si="23"/>
        <v/>
      </c>
      <c r="J37" s="1">
        <f t="shared" si="24"/>
        <v>4984142</v>
      </c>
      <c r="K37" s="1" t="str">
        <f t="shared" si="25"/>
        <v/>
      </c>
      <c r="M37" t="b">
        <f t="shared" si="26"/>
        <v>0</v>
      </c>
      <c r="N37" s="12" t="str">
        <f t="shared" si="27"/>
        <v/>
      </c>
      <c r="O37" s="12" t="str">
        <f t="shared" si="28"/>
        <v/>
      </c>
      <c r="P37" s="12" t="str">
        <f t="shared" si="29"/>
        <v/>
      </c>
      <c r="Q37" s="12" t="str">
        <f t="shared" si="30"/>
        <v/>
      </c>
      <c r="S37">
        <f t="shared" si="31"/>
        <v>0.39860000000000001</v>
      </c>
      <c r="T37" s="1">
        <f t="shared" si="32"/>
        <v>4984142</v>
      </c>
      <c r="U37" s="1">
        <f t="shared" si="33"/>
        <v>1986529</v>
      </c>
      <c r="V37">
        <f t="shared" si="34"/>
        <v>0</v>
      </c>
      <c r="W37">
        <f t="shared" si="35"/>
        <v>791830</v>
      </c>
      <c r="X37">
        <f t="shared" ref="X37" si="410">IF(W37&gt;$T37*2,1,0)</f>
        <v>0</v>
      </c>
      <c r="Y37">
        <f t="shared" si="37"/>
        <v>315623</v>
      </c>
      <c r="Z37">
        <f t="shared" ref="Z37" si="411">IF(Y37&gt;$T37*2,1,0)</f>
        <v>0</v>
      </c>
      <c r="AA37">
        <f t="shared" si="39"/>
        <v>125807</v>
      </c>
      <c r="AB37">
        <f t="shared" ref="AB37" si="412">IF(AA37&gt;$T37*2,1,0)</f>
        <v>0</v>
      </c>
      <c r="AC37">
        <f t="shared" si="41"/>
        <v>50146</v>
      </c>
      <c r="AD37">
        <f t="shared" ref="AD37" si="413">IF(AC37&gt;$T37*2,1,0)</f>
        <v>0</v>
      </c>
      <c r="AE37">
        <f t="shared" si="43"/>
        <v>19988</v>
      </c>
      <c r="AF37">
        <f t="shared" ref="AF37" si="414">IF(AE37&gt;$T37*2,1,0)</f>
        <v>0</v>
      </c>
      <c r="AG37">
        <f t="shared" si="45"/>
        <v>7967</v>
      </c>
      <c r="AH37">
        <f t="shared" ref="AH37" si="415">IF(AG37&gt;$T37*2,1,0)</f>
        <v>0</v>
      </c>
      <c r="AI37">
        <f t="shared" si="47"/>
        <v>3175</v>
      </c>
      <c r="AJ37">
        <f t="shared" ref="AJ37" si="416">IF(AI37&gt;$T37*2,1,0)</f>
        <v>0</v>
      </c>
      <c r="AK37">
        <f t="shared" si="49"/>
        <v>1265</v>
      </c>
      <c r="AL37">
        <f t="shared" ref="AL37" si="417">IF(AK37&gt;$T37*2,1,0)</f>
        <v>0</v>
      </c>
      <c r="AM37">
        <f t="shared" si="51"/>
        <v>504</v>
      </c>
      <c r="AN37">
        <f t="shared" ref="AN37" si="418">IF(AM37&gt;$T37*2,1,0)</f>
        <v>0</v>
      </c>
      <c r="AO37">
        <f t="shared" si="53"/>
        <v>200</v>
      </c>
      <c r="AP37">
        <f t="shared" ref="AP37" si="419">IF(AO37&gt;$T37*2,1,0)</f>
        <v>0</v>
      </c>
      <c r="AQ37" s="1">
        <f t="shared" si="55"/>
        <v>79</v>
      </c>
      <c r="AR37">
        <f t="shared" ref="AR37" si="420">IF(AQ37&gt;$T37*2,1,0)</f>
        <v>0</v>
      </c>
      <c r="AS37">
        <f t="shared" si="57"/>
        <v>0</v>
      </c>
    </row>
    <row r="38" spans="1:45" x14ac:dyDescent="0.25">
      <c r="A38" s="2" t="s">
        <v>35</v>
      </c>
      <c r="B38" s="1">
        <v>1778590</v>
      </c>
      <c r="C38" s="1">
        <v>1874844</v>
      </c>
      <c r="D38" s="1">
        <v>111191</v>
      </c>
      <c r="E38" s="1">
        <v>117846</v>
      </c>
      <c r="F38" s="2" t="str">
        <f t="shared" si="20"/>
        <v>w36</v>
      </c>
      <c r="G38" s="2" t="str">
        <f t="shared" si="21"/>
        <v>B</v>
      </c>
      <c r="H38" s="1" t="str">
        <f t="shared" si="22"/>
        <v/>
      </c>
      <c r="I38" s="1">
        <f t="shared" si="23"/>
        <v>3653434</v>
      </c>
      <c r="J38" s="1" t="str">
        <f t="shared" si="24"/>
        <v/>
      </c>
      <c r="K38" s="1" t="str">
        <f t="shared" si="25"/>
        <v/>
      </c>
      <c r="M38" t="b">
        <f t="shared" si="26"/>
        <v>0</v>
      </c>
      <c r="N38" s="12" t="str">
        <f t="shared" si="27"/>
        <v/>
      </c>
      <c r="O38" s="12" t="str">
        <f t="shared" si="28"/>
        <v/>
      </c>
      <c r="P38" s="12" t="str">
        <f t="shared" si="29"/>
        <v/>
      </c>
      <c r="Q38" s="12" t="str">
        <f t="shared" si="30"/>
        <v/>
      </c>
      <c r="S38">
        <f t="shared" si="31"/>
        <v>6.2700000000000006E-2</v>
      </c>
      <c r="T38" s="1">
        <f t="shared" si="32"/>
        <v>3653434</v>
      </c>
      <c r="U38" s="1">
        <f t="shared" si="33"/>
        <v>229037</v>
      </c>
      <c r="V38">
        <f t="shared" si="34"/>
        <v>0</v>
      </c>
      <c r="W38">
        <f t="shared" si="35"/>
        <v>14360</v>
      </c>
      <c r="X38">
        <f t="shared" ref="X38" si="421">IF(W38&gt;$T38*2,1,0)</f>
        <v>0</v>
      </c>
      <c r="Y38">
        <f t="shared" si="37"/>
        <v>900</v>
      </c>
      <c r="Z38">
        <f t="shared" ref="Z38" si="422">IF(Y38&gt;$T38*2,1,0)</f>
        <v>0</v>
      </c>
      <c r="AA38">
        <f t="shared" si="39"/>
        <v>56</v>
      </c>
      <c r="AB38">
        <f t="shared" ref="AB38" si="423">IF(AA38&gt;$T38*2,1,0)</f>
        <v>0</v>
      </c>
      <c r="AC38">
        <f t="shared" si="41"/>
        <v>3</v>
      </c>
      <c r="AD38">
        <f t="shared" ref="AD38" si="424">IF(AC38&gt;$T38*2,1,0)</f>
        <v>0</v>
      </c>
      <c r="AE38">
        <f t="shared" si="43"/>
        <v>0</v>
      </c>
      <c r="AF38">
        <f t="shared" ref="AF38" si="425">IF(AE38&gt;$T38*2,1,0)</f>
        <v>0</v>
      </c>
      <c r="AG38">
        <f t="shared" si="45"/>
        <v>0</v>
      </c>
      <c r="AH38">
        <f t="shared" ref="AH38" si="426">IF(AG38&gt;$T38*2,1,0)</f>
        <v>0</v>
      </c>
      <c r="AI38">
        <f t="shared" si="47"/>
        <v>0</v>
      </c>
      <c r="AJ38">
        <f t="shared" ref="AJ38" si="427">IF(AI38&gt;$T38*2,1,0)</f>
        <v>0</v>
      </c>
      <c r="AK38">
        <f t="shared" si="49"/>
        <v>0</v>
      </c>
      <c r="AL38">
        <f t="shared" ref="AL38" si="428">IF(AK38&gt;$T38*2,1,0)</f>
        <v>0</v>
      </c>
      <c r="AM38">
        <f t="shared" si="51"/>
        <v>0</v>
      </c>
      <c r="AN38">
        <f t="shared" ref="AN38" si="429">IF(AM38&gt;$T38*2,1,0)</f>
        <v>0</v>
      </c>
      <c r="AO38">
        <f t="shared" si="53"/>
        <v>0</v>
      </c>
      <c r="AP38">
        <f t="shared" ref="AP38" si="430">IF(AO38&gt;$T38*2,1,0)</f>
        <v>0</v>
      </c>
      <c r="AQ38" s="1">
        <f t="shared" si="55"/>
        <v>0</v>
      </c>
      <c r="AR38">
        <f t="shared" ref="AR38" si="431">IF(AQ38&gt;$T38*2,1,0)</f>
        <v>0</v>
      </c>
      <c r="AS38">
        <f t="shared" si="57"/>
        <v>0</v>
      </c>
    </row>
    <row r="39" spans="1:45" x14ac:dyDescent="0.25">
      <c r="A39" s="2" t="s">
        <v>36</v>
      </c>
      <c r="B39" s="1">
        <v>1506541</v>
      </c>
      <c r="C39" s="1">
        <v>1414887</v>
      </c>
      <c r="D39" s="1">
        <v>1216612</v>
      </c>
      <c r="E39" s="1">
        <v>1166775</v>
      </c>
      <c r="F39" s="2" t="str">
        <f t="shared" si="20"/>
        <v>w37</v>
      </c>
      <c r="G39" s="2" t="str">
        <f t="shared" si="21"/>
        <v>A</v>
      </c>
      <c r="H39" s="1">
        <f t="shared" si="22"/>
        <v>2921428</v>
      </c>
      <c r="I39" s="1" t="str">
        <f t="shared" si="23"/>
        <v/>
      </c>
      <c r="J39" s="1" t="str">
        <f t="shared" si="24"/>
        <v/>
      </c>
      <c r="K39" s="1" t="str">
        <f t="shared" si="25"/>
        <v/>
      </c>
      <c r="M39" t="b">
        <f t="shared" si="26"/>
        <v>0</v>
      </c>
      <c r="N39" s="12" t="str">
        <f t="shared" si="27"/>
        <v/>
      </c>
      <c r="O39" s="12" t="str">
        <f t="shared" si="28"/>
        <v/>
      </c>
      <c r="P39" s="12" t="str">
        <f t="shared" si="29"/>
        <v/>
      </c>
      <c r="Q39" s="12" t="str">
        <f t="shared" si="30"/>
        <v/>
      </c>
      <c r="S39">
        <f t="shared" si="31"/>
        <v>0.81579999999999997</v>
      </c>
      <c r="T39" s="1">
        <f t="shared" si="32"/>
        <v>2921428</v>
      </c>
      <c r="U39" s="1">
        <f t="shared" si="33"/>
        <v>2383387</v>
      </c>
      <c r="V39">
        <f t="shared" si="34"/>
        <v>0</v>
      </c>
      <c r="W39">
        <f t="shared" si="35"/>
        <v>1944367</v>
      </c>
      <c r="X39">
        <f t="shared" ref="X39" si="432">IF(W39&gt;$T39*2,1,0)</f>
        <v>0</v>
      </c>
      <c r="Y39">
        <f t="shared" si="37"/>
        <v>1586214</v>
      </c>
      <c r="Z39">
        <f t="shared" ref="Z39" si="433">IF(Y39&gt;$T39*2,1,0)</f>
        <v>0</v>
      </c>
      <c r="AA39">
        <f t="shared" si="39"/>
        <v>1294033</v>
      </c>
      <c r="AB39">
        <f t="shared" ref="AB39" si="434">IF(AA39&gt;$T39*2,1,0)</f>
        <v>0</v>
      </c>
      <c r="AC39">
        <f t="shared" si="41"/>
        <v>1055672</v>
      </c>
      <c r="AD39">
        <f t="shared" ref="AD39" si="435">IF(AC39&gt;$T39*2,1,0)</f>
        <v>0</v>
      </c>
      <c r="AE39">
        <f t="shared" si="43"/>
        <v>861217</v>
      </c>
      <c r="AF39">
        <f t="shared" ref="AF39" si="436">IF(AE39&gt;$T39*2,1,0)</f>
        <v>0</v>
      </c>
      <c r="AG39">
        <f t="shared" si="45"/>
        <v>702580</v>
      </c>
      <c r="AH39">
        <f t="shared" ref="AH39" si="437">IF(AG39&gt;$T39*2,1,0)</f>
        <v>0</v>
      </c>
      <c r="AI39">
        <f t="shared" si="47"/>
        <v>573164</v>
      </c>
      <c r="AJ39">
        <f t="shared" ref="AJ39" si="438">IF(AI39&gt;$T39*2,1,0)</f>
        <v>0</v>
      </c>
      <c r="AK39">
        <f t="shared" si="49"/>
        <v>467587</v>
      </c>
      <c r="AL39">
        <f t="shared" ref="AL39" si="439">IF(AK39&gt;$T39*2,1,0)</f>
        <v>0</v>
      </c>
      <c r="AM39">
        <f t="shared" si="51"/>
        <v>381457</v>
      </c>
      <c r="AN39">
        <f t="shared" ref="AN39" si="440">IF(AM39&gt;$T39*2,1,0)</f>
        <v>0</v>
      </c>
      <c r="AO39">
        <f t="shared" si="53"/>
        <v>311192</v>
      </c>
      <c r="AP39">
        <f t="shared" ref="AP39" si="441">IF(AO39&gt;$T39*2,1,0)</f>
        <v>0</v>
      </c>
      <c r="AQ39" s="1">
        <f t="shared" si="55"/>
        <v>253870</v>
      </c>
      <c r="AR39">
        <f t="shared" ref="AR39" si="442">IF(AQ39&gt;$T39*2,1,0)</f>
        <v>0</v>
      </c>
      <c r="AS39">
        <f t="shared" si="57"/>
        <v>0</v>
      </c>
    </row>
    <row r="40" spans="1:45" x14ac:dyDescent="0.25">
      <c r="A40" s="2" t="s">
        <v>37</v>
      </c>
      <c r="B40" s="1">
        <v>1598886</v>
      </c>
      <c r="C40" s="1">
        <v>1687917</v>
      </c>
      <c r="D40" s="1">
        <v>449788</v>
      </c>
      <c r="E40" s="1">
        <v>427615</v>
      </c>
      <c r="F40" s="2" t="str">
        <f t="shared" si="20"/>
        <v>w38</v>
      </c>
      <c r="G40" s="2" t="str">
        <f t="shared" si="21"/>
        <v>B</v>
      </c>
      <c r="H40" s="1" t="str">
        <f t="shared" si="22"/>
        <v/>
      </c>
      <c r="I40" s="1">
        <f t="shared" si="23"/>
        <v>3286803</v>
      </c>
      <c r="J40" s="1" t="str">
        <f t="shared" si="24"/>
        <v/>
      </c>
      <c r="K40" s="1" t="str">
        <f t="shared" si="25"/>
        <v/>
      </c>
      <c r="M40" t="b">
        <f t="shared" si="26"/>
        <v>0</v>
      </c>
      <c r="N40" s="12" t="str">
        <f t="shared" si="27"/>
        <v/>
      </c>
      <c r="O40" s="12" t="str">
        <f t="shared" si="28"/>
        <v/>
      </c>
      <c r="P40" s="12" t="str">
        <f t="shared" si="29"/>
        <v/>
      </c>
      <c r="Q40" s="12" t="str">
        <f t="shared" si="30"/>
        <v/>
      </c>
      <c r="S40">
        <f t="shared" si="31"/>
        <v>0.26690000000000003</v>
      </c>
      <c r="T40" s="1">
        <f t="shared" si="32"/>
        <v>3286803</v>
      </c>
      <c r="U40" s="1">
        <f t="shared" si="33"/>
        <v>877403</v>
      </c>
      <c r="V40">
        <f t="shared" si="34"/>
        <v>0</v>
      </c>
      <c r="W40">
        <f t="shared" si="35"/>
        <v>234178</v>
      </c>
      <c r="X40">
        <f t="shared" ref="X40" si="443">IF(W40&gt;$T40*2,1,0)</f>
        <v>0</v>
      </c>
      <c r="Y40">
        <f t="shared" si="37"/>
        <v>62502</v>
      </c>
      <c r="Z40">
        <f t="shared" ref="Z40" si="444">IF(Y40&gt;$T40*2,1,0)</f>
        <v>0</v>
      </c>
      <c r="AA40">
        <f t="shared" si="39"/>
        <v>16681</v>
      </c>
      <c r="AB40">
        <f t="shared" ref="AB40" si="445">IF(AA40&gt;$T40*2,1,0)</f>
        <v>0</v>
      </c>
      <c r="AC40">
        <f t="shared" si="41"/>
        <v>4452</v>
      </c>
      <c r="AD40">
        <f t="shared" ref="AD40" si="446">IF(AC40&gt;$T40*2,1,0)</f>
        <v>0</v>
      </c>
      <c r="AE40">
        <f t="shared" si="43"/>
        <v>1188</v>
      </c>
      <c r="AF40">
        <f t="shared" ref="AF40" si="447">IF(AE40&gt;$T40*2,1,0)</f>
        <v>0</v>
      </c>
      <c r="AG40">
        <f t="shared" si="45"/>
        <v>317</v>
      </c>
      <c r="AH40">
        <f t="shared" ref="AH40" si="448">IF(AG40&gt;$T40*2,1,0)</f>
        <v>0</v>
      </c>
      <c r="AI40">
        <f t="shared" si="47"/>
        <v>84</v>
      </c>
      <c r="AJ40">
        <f t="shared" ref="AJ40" si="449">IF(AI40&gt;$T40*2,1,0)</f>
        <v>0</v>
      </c>
      <c r="AK40">
        <f t="shared" si="49"/>
        <v>22</v>
      </c>
      <c r="AL40">
        <f t="shared" ref="AL40" si="450">IF(AK40&gt;$T40*2,1,0)</f>
        <v>0</v>
      </c>
      <c r="AM40">
        <f t="shared" si="51"/>
        <v>5</v>
      </c>
      <c r="AN40">
        <f t="shared" ref="AN40" si="451">IF(AM40&gt;$T40*2,1,0)</f>
        <v>0</v>
      </c>
      <c r="AO40">
        <f t="shared" si="53"/>
        <v>1</v>
      </c>
      <c r="AP40">
        <f t="shared" ref="AP40" si="452">IF(AO40&gt;$T40*2,1,0)</f>
        <v>0</v>
      </c>
      <c r="AQ40" s="1">
        <f t="shared" si="55"/>
        <v>0</v>
      </c>
      <c r="AR40">
        <f t="shared" ref="AR40" si="453">IF(AQ40&gt;$T40*2,1,0)</f>
        <v>0</v>
      </c>
      <c r="AS40">
        <f t="shared" si="57"/>
        <v>0</v>
      </c>
    </row>
    <row r="41" spans="1:45" x14ac:dyDescent="0.25">
      <c r="A41" s="2" t="s">
        <v>38</v>
      </c>
      <c r="B41" s="1">
        <v>548989</v>
      </c>
      <c r="C41" s="1">
        <v>514636</v>
      </c>
      <c r="D41" s="1">
        <v>2770344</v>
      </c>
      <c r="E41" s="1">
        <v>3187897</v>
      </c>
      <c r="F41" s="2" t="str">
        <f t="shared" si="20"/>
        <v>w39</v>
      </c>
      <c r="G41" s="2" t="str">
        <f t="shared" si="21"/>
        <v>D</v>
      </c>
      <c r="H41" s="1" t="str">
        <f t="shared" si="22"/>
        <v/>
      </c>
      <c r="I41" s="1" t="str">
        <f t="shared" si="23"/>
        <v/>
      </c>
      <c r="J41" s="1" t="str">
        <f t="shared" si="24"/>
        <v/>
      </c>
      <c r="K41" s="1">
        <f t="shared" si="25"/>
        <v>1063625</v>
      </c>
      <c r="M41" t="b">
        <f t="shared" si="26"/>
        <v>1</v>
      </c>
      <c r="N41" s="12" t="str">
        <f t="shared" si="27"/>
        <v/>
      </c>
      <c r="O41" s="12" t="str">
        <f t="shared" si="28"/>
        <v/>
      </c>
      <c r="P41" s="12" t="str">
        <f t="shared" si="29"/>
        <v/>
      </c>
      <c r="Q41" s="12">
        <f t="shared" si="30"/>
        <v>1</v>
      </c>
      <c r="S41">
        <f t="shared" si="31"/>
        <v>5.6017999999999999</v>
      </c>
      <c r="T41" s="1">
        <f t="shared" si="32"/>
        <v>1063625</v>
      </c>
      <c r="U41" s="1">
        <f t="shared" si="33"/>
        <v>5958241</v>
      </c>
      <c r="V41">
        <f t="shared" si="34"/>
        <v>1</v>
      </c>
      <c r="W41">
        <f t="shared" si="35"/>
        <v>5958241</v>
      </c>
      <c r="X41">
        <f t="shared" ref="X41" si="454">IF(W41&gt;$T41*2,1,0)</f>
        <v>1</v>
      </c>
      <c r="Y41">
        <f t="shared" si="37"/>
        <v>5958241</v>
      </c>
      <c r="Z41">
        <f t="shared" ref="Z41" si="455">IF(Y41&gt;$T41*2,1,0)</f>
        <v>1</v>
      </c>
      <c r="AA41">
        <f t="shared" si="39"/>
        <v>5958241</v>
      </c>
      <c r="AB41">
        <f t="shared" ref="AB41" si="456">IF(AA41&gt;$T41*2,1,0)</f>
        <v>1</v>
      </c>
      <c r="AC41">
        <f t="shared" si="41"/>
        <v>5958241</v>
      </c>
      <c r="AD41">
        <f t="shared" ref="AD41" si="457">IF(AC41&gt;$T41*2,1,0)</f>
        <v>1</v>
      </c>
      <c r="AE41">
        <f t="shared" si="43"/>
        <v>5958241</v>
      </c>
      <c r="AF41">
        <f t="shared" ref="AF41" si="458">IF(AE41&gt;$T41*2,1,0)</f>
        <v>1</v>
      </c>
      <c r="AG41">
        <f t="shared" si="45"/>
        <v>5958241</v>
      </c>
      <c r="AH41">
        <f t="shared" ref="AH41" si="459">IF(AG41&gt;$T41*2,1,0)</f>
        <v>1</v>
      </c>
      <c r="AI41">
        <f t="shared" si="47"/>
        <v>5958241</v>
      </c>
      <c r="AJ41">
        <f t="shared" ref="AJ41" si="460">IF(AI41&gt;$T41*2,1,0)</f>
        <v>1</v>
      </c>
      <c r="AK41">
        <f t="shared" si="49"/>
        <v>5958241</v>
      </c>
      <c r="AL41">
        <f t="shared" ref="AL41" si="461">IF(AK41&gt;$T41*2,1,0)</f>
        <v>1</v>
      </c>
      <c r="AM41">
        <f t="shared" si="51"/>
        <v>5958241</v>
      </c>
      <c r="AN41">
        <f t="shared" ref="AN41" si="462">IF(AM41&gt;$T41*2,1,0)</f>
        <v>1</v>
      </c>
      <c r="AO41">
        <f t="shared" si="53"/>
        <v>5958241</v>
      </c>
      <c r="AP41">
        <f t="shared" ref="AP41" si="463">IF(AO41&gt;$T41*2,1,0)</f>
        <v>1</v>
      </c>
      <c r="AQ41" s="1">
        <f t="shared" si="55"/>
        <v>5958241</v>
      </c>
      <c r="AR41">
        <f t="shared" ref="AR41" si="464">IF(AQ41&gt;$T41*2,1,0)</f>
        <v>1</v>
      </c>
      <c r="AS41">
        <f t="shared" si="57"/>
        <v>1</v>
      </c>
    </row>
    <row r="42" spans="1:45" x14ac:dyDescent="0.25">
      <c r="A42" s="2" t="s">
        <v>39</v>
      </c>
      <c r="B42" s="1">
        <v>1175198</v>
      </c>
      <c r="C42" s="1">
        <v>1095440</v>
      </c>
      <c r="D42" s="1">
        <v>2657174</v>
      </c>
      <c r="E42" s="1">
        <v>2491947</v>
      </c>
      <c r="F42" s="2" t="str">
        <f t="shared" si="20"/>
        <v>w40</v>
      </c>
      <c r="G42" s="2" t="str">
        <f t="shared" si="21"/>
        <v>A</v>
      </c>
      <c r="H42" s="1">
        <f t="shared" si="22"/>
        <v>2270638</v>
      </c>
      <c r="I42" s="1" t="str">
        <f t="shared" si="23"/>
        <v/>
      </c>
      <c r="J42" s="1" t="str">
        <f t="shared" si="24"/>
        <v/>
      </c>
      <c r="K42" s="1" t="str">
        <f t="shared" si="25"/>
        <v/>
      </c>
      <c r="M42" t="b">
        <f t="shared" si="26"/>
        <v>1</v>
      </c>
      <c r="N42" s="12">
        <f t="shared" si="27"/>
        <v>1</v>
      </c>
      <c r="O42" s="12" t="str">
        <f t="shared" si="28"/>
        <v/>
      </c>
      <c r="P42" s="12" t="str">
        <f t="shared" si="29"/>
        <v/>
      </c>
      <c r="Q42" s="12" t="str">
        <f t="shared" si="30"/>
        <v/>
      </c>
      <c r="S42">
        <f t="shared" si="31"/>
        <v>2.2677</v>
      </c>
      <c r="T42" s="1">
        <f t="shared" si="32"/>
        <v>2270638</v>
      </c>
      <c r="U42" s="1">
        <f t="shared" si="33"/>
        <v>5149121</v>
      </c>
      <c r="V42">
        <f t="shared" si="34"/>
        <v>1</v>
      </c>
      <c r="W42">
        <f t="shared" si="35"/>
        <v>5149121</v>
      </c>
      <c r="X42">
        <f t="shared" ref="X42" si="465">IF(W42&gt;$T42*2,1,0)</f>
        <v>1</v>
      </c>
      <c r="Y42">
        <f t="shared" si="37"/>
        <v>5149121</v>
      </c>
      <c r="Z42">
        <f t="shared" ref="Z42" si="466">IF(Y42&gt;$T42*2,1,0)</f>
        <v>1</v>
      </c>
      <c r="AA42">
        <f t="shared" si="39"/>
        <v>5149121</v>
      </c>
      <c r="AB42">
        <f t="shared" ref="AB42" si="467">IF(AA42&gt;$T42*2,1,0)</f>
        <v>1</v>
      </c>
      <c r="AC42">
        <f t="shared" si="41"/>
        <v>5149121</v>
      </c>
      <c r="AD42">
        <f t="shared" ref="AD42" si="468">IF(AC42&gt;$T42*2,1,0)</f>
        <v>1</v>
      </c>
      <c r="AE42">
        <f t="shared" si="43"/>
        <v>5149121</v>
      </c>
      <c r="AF42">
        <f t="shared" ref="AF42" si="469">IF(AE42&gt;$T42*2,1,0)</f>
        <v>1</v>
      </c>
      <c r="AG42">
        <f t="shared" si="45"/>
        <v>5149121</v>
      </c>
      <c r="AH42">
        <f t="shared" ref="AH42" si="470">IF(AG42&gt;$T42*2,1,0)</f>
        <v>1</v>
      </c>
      <c r="AI42">
        <f t="shared" si="47"/>
        <v>5149121</v>
      </c>
      <c r="AJ42">
        <f t="shared" ref="AJ42" si="471">IF(AI42&gt;$T42*2,1,0)</f>
        <v>1</v>
      </c>
      <c r="AK42">
        <f t="shared" si="49"/>
        <v>5149121</v>
      </c>
      <c r="AL42">
        <f t="shared" ref="AL42" si="472">IF(AK42&gt;$T42*2,1,0)</f>
        <v>1</v>
      </c>
      <c r="AM42">
        <f t="shared" si="51"/>
        <v>5149121</v>
      </c>
      <c r="AN42">
        <f t="shared" ref="AN42" si="473">IF(AM42&gt;$T42*2,1,0)</f>
        <v>1</v>
      </c>
      <c r="AO42">
        <f t="shared" si="53"/>
        <v>5149121</v>
      </c>
      <c r="AP42">
        <f t="shared" ref="AP42" si="474">IF(AO42&gt;$T42*2,1,0)</f>
        <v>1</v>
      </c>
      <c r="AQ42" s="1">
        <f t="shared" si="55"/>
        <v>5149121</v>
      </c>
      <c r="AR42">
        <f t="shared" ref="AR42" si="475">IF(AQ42&gt;$T42*2,1,0)</f>
        <v>1</v>
      </c>
      <c r="AS42">
        <f t="shared" si="57"/>
        <v>1</v>
      </c>
    </row>
    <row r="43" spans="1:45" x14ac:dyDescent="0.25">
      <c r="A43" s="2" t="s">
        <v>40</v>
      </c>
      <c r="B43" s="1">
        <v>2115336</v>
      </c>
      <c r="C43" s="1">
        <v>2202769</v>
      </c>
      <c r="D43" s="1">
        <v>15339</v>
      </c>
      <c r="E43" s="1">
        <v>14652</v>
      </c>
      <c r="F43" s="2" t="str">
        <f t="shared" si="20"/>
        <v>w41</v>
      </c>
      <c r="G43" s="2" t="str">
        <f t="shared" si="21"/>
        <v>D</v>
      </c>
      <c r="H43" s="1" t="str">
        <f t="shared" si="22"/>
        <v/>
      </c>
      <c r="I43" s="1" t="str">
        <f t="shared" si="23"/>
        <v/>
      </c>
      <c r="J43" s="1" t="str">
        <f t="shared" si="24"/>
        <v/>
      </c>
      <c r="K43" s="1">
        <f t="shared" si="25"/>
        <v>4318105</v>
      </c>
      <c r="M43" t="b">
        <f t="shared" si="26"/>
        <v>0</v>
      </c>
      <c r="N43" s="12" t="str">
        <f t="shared" si="27"/>
        <v/>
      </c>
      <c r="O43" s="12" t="str">
        <f t="shared" si="28"/>
        <v/>
      </c>
      <c r="P43" s="12" t="str">
        <f t="shared" si="29"/>
        <v/>
      </c>
      <c r="Q43" s="12" t="str">
        <f t="shared" si="30"/>
        <v/>
      </c>
      <c r="S43">
        <f t="shared" si="31"/>
        <v>6.8999999999999999E-3</v>
      </c>
      <c r="T43" s="1">
        <f t="shared" si="32"/>
        <v>4318105</v>
      </c>
      <c r="U43" s="1">
        <f t="shared" si="33"/>
        <v>29991</v>
      </c>
      <c r="V43">
        <f t="shared" si="34"/>
        <v>0</v>
      </c>
      <c r="W43">
        <f t="shared" si="35"/>
        <v>206</v>
      </c>
      <c r="X43">
        <f t="shared" ref="X43" si="476">IF(W43&gt;$T43*2,1,0)</f>
        <v>0</v>
      </c>
      <c r="Y43">
        <f t="shared" si="37"/>
        <v>1</v>
      </c>
      <c r="Z43">
        <f t="shared" ref="Z43" si="477">IF(Y43&gt;$T43*2,1,0)</f>
        <v>0</v>
      </c>
      <c r="AA43">
        <f t="shared" si="39"/>
        <v>0</v>
      </c>
      <c r="AB43">
        <f t="shared" ref="AB43" si="478">IF(AA43&gt;$T43*2,1,0)</f>
        <v>0</v>
      </c>
      <c r="AC43">
        <f t="shared" si="41"/>
        <v>0</v>
      </c>
      <c r="AD43">
        <f t="shared" ref="AD43" si="479">IF(AC43&gt;$T43*2,1,0)</f>
        <v>0</v>
      </c>
      <c r="AE43">
        <f t="shared" si="43"/>
        <v>0</v>
      </c>
      <c r="AF43">
        <f t="shared" ref="AF43" si="480">IF(AE43&gt;$T43*2,1,0)</f>
        <v>0</v>
      </c>
      <c r="AG43">
        <f t="shared" si="45"/>
        <v>0</v>
      </c>
      <c r="AH43">
        <f t="shared" ref="AH43" si="481">IF(AG43&gt;$T43*2,1,0)</f>
        <v>0</v>
      </c>
      <c r="AI43">
        <f t="shared" si="47"/>
        <v>0</v>
      </c>
      <c r="AJ43">
        <f t="shared" ref="AJ43" si="482">IF(AI43&gt;$T43*2,1,0)</f>
        <v>0</v>
      </c>
      <c r="AK43">
        <f t="shared" si="49"/>
        <v>0</v>
      </c>
      <c r="AL43">
        <f t="shared" ref="AL43" si="483">IF(AK43&gt;$T43*2,1,0)</f>
        <v>0</v>
      </c>
      <c r="AM43">
        <f t="shared" si="51"/>
        <v>0</v>
      </c>
      <c r="AN43">
        <f t="shared" ref="AN43" si="484">IF(AM43&gt;$T43*2,1,0)</f>
        <v>0</v>
      </c>
      <c r="AO43">
        <f t="shared" si="53"/>
        <v>0</v>
      </c>
      <c r="AP43">
        <f t="shared" ref="AP43" si="485">IF(AO43&gt;$T43*2,1,0)</f>
        <v>0</v>
      </c>
      <c r="AQ43" s="1">
        <f t="shared" si="55"/>
        <v>0</v>
      </c>
      <c r="AR43">
        <f t="shared" ref="AR43" si="486">IF(AQ43&gt;$T43*2,1,0)</f>
        <v>0</v>
      </c>
      <c r="AS43">
        <f t="shared" si="57"/>
        <v>0</v>
      </c>
    </row>
    <row r="44" spans="1:45" x14ac:dyDescent="0.25">
      <c r="A44" s="2" t="s">
        <v>41</v>
      </c>
      <c r="B44" s="1">
        <v>2346640</v>
      </c>
      <c r="C44" s="1">
        <v>2197559</v>
      </c>
      <c r="D44" s="1">
        <v>373470</v>
      </c>
      <c r="E44" s="1">
        <v>353365</v>
      </c>
      <c r="F44" s="2" t="str">
        <f t="shared" si="20"/>
        <v>w42</v>
      </c>
      <c r="G44" s="2" t="str">
        <f t="shared" si="21"/>
        <v>B</v>
      </c>
      <c r="H44" s="1" t="str">
        <f t="shared" si="22"/>
        <v/>
      </c>
      <c r="I44" s="1">
        <f t="shared" si="23"/>
        <v>4544199</v>
      </c>
      <c r="J44" s="1" t="str">
        <f t="shared" si="24"/>
        <v/>
      </c>
      <c r="K44" s="1" t="str">
        <f t="shared" si="25"/>
        <v/>
      </c>
      <c r="M44" t="b">
        <f t="shared" si="26"/>
        <v>0</v>
      </c>
      <c r="N44" s="12" t="str">
        <f t="shared" si="27"/>
        <v/>
      </c>
      <c r="O44" s="12" t="str">
        <f t="shared" si="28"/>
        <v/>
      </c>
      <c r="P44" s="12" t="str">
        <f t="shared" si="29"/>
        <v/>
      </c>
      <c r="Q44" s="12" t="str">
        <f t="shared" si="30"/>
        <v/>
      </c>
      <c r="S44">
        <f t="shared" si="31"/>
        <v>0.15989999999999999</v>
      </c>
      <c r="T44" s="1">
        <f t="shared" si="32"/>
        <v>4544199</v>
      </c>
      <c r="U44" s="1">
        <f t="shared" si="33"/>
        <v>726835</v>
      </c>
      <c r="V44">
        <f t="shared" si="34"/>
        <v>0</v>
      </c>
      <c r="W44">
        <f t="shared" si="35"/>
        <v>116220</v>
      </c>
      <c r="X44">
        <f t="shared" ref="X44" si="487">IF(W44&gt;$T44*2,1,0)</f>
        <v>0</v>
      </c>
      <c r="Y44">
        <f t="shared" si="37"/>
        <v>18583</v>
      </c>
      <c r="Z44">
        <f t="shared" ref="Z44" si="488">IF(Y44&gt;$T44*2,1,0)</f>
        <v>0</v>
      </c>
      <c r="AA44">
        <f t="shared" si="39"/>
        <v>2971</v>
      </c>
      <c r="AB44">
        <f t="shared" ref="AB44" si="489">IF(AA44&gt;$T44*2,1,0)</f>
        <v>0</v>
      </c>
      <c r="AC44">
        <f t="shared" si="41"/>
        <v>475</v>
      </c>
      <c r="AD44">
        <f t="shared" ref="AD44" si="490">IF(AC44&gt;$T44*2,1,0)</f>
        <v>0</v>
      </c>
      <c r="AE44">
        <f t="shared" si="43"/>
        <v>75</v>
      </c>
      <c r="AF44">
        <f t="shared" ref="AF44" si="491">IF(AE44&gt;$T44*2,1,0)</f>
        <v>0</v>
      </c>
      <c r="AG44">
        <f t="shared" si="45"/>
        <v>11</v>
      </c>
      <c r="AH44">
        <f t="shared" ref="AH44" si="492">IF(AG44&gt;$T44*2,1,0)</f>
        <v>0</v>
      </c>
      <c r="AI44">
        <f t="shared" si="47"/>
        <v>1</v>
      </c>
      <c r="AJ44">
        <f t="shared" ref="AJ44" si="493">IF(AI44&gt;$T44*2,1,0)</f>
        <v>0</v>
      </c>
      <c r="AK44">
        <f t="shared" si="49"/>
        <v>0</v>
      </c>
      <c r="AL44">
        <f t="shared" ref="AL44" si="494">IF(AK44&gt;$T44*2,1,0)</f>
        <v>0</v>
      </c>
      <c r="AM44">
        <f t="shared" si="51"/>
        <v>0</v>
      </c>
      <c r="AN44">
        <f t="shared" ref="AN44" si="495">IF(AM44&gt;$T44*2,1,0)</f>
        <v>0</v>
      </c>
      <c r="AO44">
        <f t="shared" si="53"/>
        <v>0</v>
      </c>
      <c r="AP44">
        <f t="shared" ref="AP44" si="496">IF(AO44&gt;$T44*2,1,0)</f>
        <v>0</v>
      </c>
      <c r="AQ44" s="1">
        <f t="shared" si="55"/>
        <v>0</v>
      </c>
      <c r="AR44">
        <f t="shared" ref="AR44" si="497">IF(AQ44&gt;$T44*2,1,0)</f>
        <v>0</v>
      </c>
      <c r="AS44">
        <f t="shared" si="57"/>
        <v>0</v>
      </c>
    </row>
    <row r="45" spans="1:45" x14ac:dyDescent="0.25">
      <c r="A45" s="2" t="s">
        <v>42</v>
      </c>
      <c r="B45" s="1">
        <v>2548438</v>
      </c>
      <c r="C45" s="1">
        <v>2577213</v>
      </c>
      <c r="D45" s="1">
        <v>37986</v>
      </c>
      <c r="E45" s="1">
        <v>37766</v>
      </c>
      <c r="F45" s="2" t="str">
        <f t="shared" si="20"/>
        <v>w43</v>
      </c>
      <c r="G45" s="2" t="str">
        <f t="shared" si="21"/>
        <v>D</v>
      </c>
      <c r="H45" s="1" t="str">
        <f t="shared" si="22"/>
        <v/>
      </c>
      <c r="I45" s="1" t="str">
        <f t="shared" si="23"/>
        <v/>
      </c>
      <c r="J45" s="1" t="str">
        <f t="shared" si="24"/>
        <v/>
      </c>
      <c r="K45" s="1">
        <f t="shared" si="25"/>
        <v>5125651</v>
      </c>
      <c r="M45" t="b">
        <f t="shared" si="26"/>
        <v>0</v>
      </c>
      <c r="N45" s="12" t="str">
        <f t="shared" si="27"/>
        <v/>
      </c>
      <c r="O45" s="12" t="str">
        <f t="shared" si="28"/>
        <v/>
      </c>
      <c r="P45" s="12" t="str">
        <f t="shared" si="29"/>
        <v/>
      </c>
      <c r="Q45" s="12" t="str">
        <f t="shared" si="30"/>
        <v/>
      </c>
      <c r="S45">
        <f t="shared" si="31"/>
        <v>1.4800000000000001E-2</v>
      </c>
      <c r="T45" s="1">
        <f t="shared" si="32"/>
        <v>5125651</v>
      </c>
      <c r="U45" s="1">
        <f t="shared" si="33"/>
        <v>75752</v>
      </c>
      <c r="V45">
        <f t="shared" si="34"/>
        <v>0</v>
      </c>
      <c r="W45">
        <f t="shared" si="35"/>
        <v>1121</v>
      </c>
      <c r="X45">
        <f t="shared" ref="X45" si="498">IF(W45&gt;$T45*2,1,0)</f>
        <v>0</v>
      </c>
      <c r="Y45">
        <f t="shared" si="37"/>
        <v>16</v>
      </c>
      <c r="Z45">
        <f t="shared" ref="Z45" si="499">IF(Y45&gt;$T45*2,1,0)</f>
        <v>0</v>
      </c>
      <c r="AA45">
        <f t="shared" si="39"/>
        <v>0</v>
      </c>
      <c r="AB45">
        <f t="shared" ref="AB45" si="500">IF(AA45&gt;$T45*2,1,0)</f>
        <v>0</v>
      </c>
      <c r="AC45">
        <f t="shared" si="41"/>
        <v>0</v>
      </c>
      <c r="AD45">
        <f t="shared" ref="AD45" si="501">IF(AC45&gt;$T45*2,1,0)</f>
        <v>0</v>
      </c>
      <c r="AE45">
        <f t="shared" si="43"/>
        <v>0</v>
      </c>
      <c r="AF45">
        <f t="shared" ref="AF45" si="502">IF(AE45&gt;$T45*2,1,0)</f>
        <v>0</v>
      </c>
      <c r="AG45">
        <f t="shared" si="45"/>
        <v>0</v>
      </c>
      <c r="AH45">
        <f t="shared" ref="AH45" si="503">IF(AG45&gt;$T45*2,1,0)</f>
        <v>0</v>
      </c>
      <c r="AI45">
        <f t="shared" si="47"/>
        <v>0</v>
      </c>
      <c r="AJ45">
        <f t="shared" ref="AJ45" si="504">IF(AI45&gt;$T45*2,1,0)</f>
        <v>0</v>
      </c>
      <c r="AK45">
        <f t="shared" si="49"/>
        <v>0</v>
      </c>
      <c r="AL45">
        <f t="shared" ref="AL45" si="505">IF(AK45&gt;$T45*2,1,0)</f>
        <v>0</v>
      </c>
      <c r="AM45">
        <f t="shared" si="51"/>
        <v>0</v>
      </c>
      <c r="AN45">
        <f t="shared" ref="AN45" si="506">IF(AM45&gt;$T45*2,1,0)</f>
        <v>0</v>
      </c>
      <c r="AO45">
        <f t="shared" si="53"/>
        <v>0</v>
      </c>
      <c r="AP45">
        <f t="shared" ref="AP45" si="507">IF(AO45&gt;$T45*2,1,0)</f>
        <v>0</v>
      </c>
      <c r="AQ45" s="1">
        <f t="shared" si="55"/>
        <v>0</v>
      </c>
      <c r="AR45">
        <f t="shared" ref="AR45" si="508">IF(AQ45&gt;$T45*2,1,0)</f>
        <v>0</v>
      </c>
      <c r="AS45">
        <f t="shared" si="57"/>
        <v>0</v>
      </c>
    </row>
    <row r="46" spans="1:45" x14ac:dyDescent="0.25">
      <c r="A46" s="2" t="s">
        <v>43</v>
      </c>
      <c r="B46" s="1">
        <v>835495</v>
      </c>
      <c r="C46" s="1">
        <v>837746</v>
      </c>
      <c r="D46" s="1">
        <v>1106177</v>
      </c>
      <c r="E46" s="1">
        <v>917781</v>
      </c>
      <c r="F46" s="2" t="str">
        <f t="shared" si="20"/>
        <v>w44</v>
      </c>
      <c r="G46" s="2" t="str">
        <f t="shared" si="21"/>
        <v>C</v>
      </c>
      <c r="H46" s="1" t="str">
        <f t="shared" si="22"/>
        <v/>
      </c>
      <c r="I46" s="1" t="str">
        <f t="shared" si="23"/>
        <v/>
      </c>
      <c r="J46" s="1">
        <f t="shared" si="24"/>
        <v>1673241</v>
      </c>
      <c r="K46" s="1" t="str">
        <f t="shared" si="25"/>
        <v/>
      </c>
      <c r="M46" t="b">
        <f t="shared" si="26"/>
        <v>1</v>
      </c>
      <c r="N46" s="12" t="str">
        <f t="shared" si="27"/>
        <v/>
      </c>
      <c r="O46" s="12" t="str">
        <f t="shared" si="28"/>
        <v/>
      </c>
      <c r="P46" s="12">
        <f t="shared" si="29"/>
        <v>1</v>
      </c>
      <c r="Q46" s="12" t="str">
        <f t="shared" si="30"/>
        <v/>
      </c>
      <c r="S46">
        <f t="shared" si="31"/>
        <v>1.2096</v>
      </c>
      <c r="T46" s="1">
        <f t="shared" si="32"/>
        <v>1673241</v>
      </c>
      <c r="U46" s="1">
        <f t="shared" si="33"/>
        <v>2023958</v>
      </c>
      <c r="V46">
        <f t="shared" si="34"/>
        <v>0</v>
      </c>
      <c r="W46">
        <f t="shared" si="35"/>
        <v>2448179</v>
      </c>
      <c r="X46">
        <f t="shared" ref="X46" si="509">IF(W46&gt;$T46*2,1,0)</f>
        <v>0</v>
      </c>
      <c r="Y46">
        <f t="shared" si="37"/>
        <v>2961317</v>
      </c>
      <c r="Z46">
        <f t="shared" ref="Z46" si="510">IF(Y46&gt;$T46*2,1,0)</f>
        <v>0</v>
      </c>
      <c r="AA46">
        <f t="shared" si="39"/>
        <v>3582009</v>
      </c>
      <c r="AB46">
        <f t="shared" ref="AB46" si="511">IF(AA46&gt;$T46*2,1,0)</f>
        <v>1</v>
      </c>
      <c r="AC46">
        <f t="shared" si="41"/>
        <v>3582009</v>
      </c>
      <c r="AD46">
        <f t="shared" ref="AD46" si="512">IF(AC46&gt;$T46*2,1,0)</f>
        <v>1</v>
      </c>
      <c r="AE46">
        <f t="shared" si="43"/>
        <v>3582009</v>
      </c>
      <c r="AF46">
        <f t="shared" ref="AF46" si="513">IF(AE46&gt;$T46*2,1,0)</f>
        <v>1</v>
      </c>
      <c r="AG46">
        <f t="shared" si="45"/>
        <v>3582009</v>
      </c>
      <c r="AH46">
        <f t="shared" ref="AH46" si="514">IF(AG46&gt;$T46*2,1,0)</f>
        <v>1</v>
      </c>
      <c r="AI46">
        <f t="shared" si="47"/>
        <v>3582009</v>
      </c>
      <c r="AJ46">
        <f t="shared" ref="AJ46" si="515">IF(AI46&gt;$T46*2,1,0)</f>
        <v>1</v>
      </c>
      <c r="AK46">
        <f t="shared" si="49"/>
        <v>3582009</v>
      </c>
      <c r="AL46">
        <f t="shared" ref="AL46" si="516">IF(AK46&gt;$T46*2,1,0)</f>
        <v>1</v>
      </c>
      <c r="AM46">
        <f t="shared" si="51"/>
        <v>3582009</v>
      </c>
      <c r="AN46">
        <f t="shared" ref="AN46" si="517">IF(AM46&gt;$T46*2,1,0)</f>
        <v>1</v>
      </c>
      <c r="AO46">
        <f t="shared" si="53"/>
        <v>3582009</v>
      </c>
      <c r="AP46">
        <f t="shared" ref="AP46" si="518">IF(AO46&gt;$T46*2,1,0)</f>
        <v>1</v>
      </c>
      <c r="AQ46" s="1">
        <f t="shared" si="55"/>
        <v>3582009</v>
      </c>
      <c r="AR46">
        <f t="shared" ref="AR46" si="519">IF(AQ46&gt;$T46*2,1,0)</f>
        <v>1</v>
      </c>
      <c r="AS46">
        <f t="shared" si="57"/>
        <v>1</v>
      </c>
    </row>
    <row r="47" spans="1:45" x14ac:dyDescent="0.25">
      <c r="A47" s="2" t="s">
        <v>44</v>
      </c>
      <c r="B47" s="1">
        <v>1187448</v>
      </c>
      <c r="C47" s="1">
        <v>1070426</v>
      </c>
      <c r="D47" s="1">
        <v>1504608</v>
      </c>
      <c r="E47" s="1">
        <v>1756990</v>
      </c>
      <c r="F47" s="2" t="str">
        <f t="shared" si="20"/>
        <v>w45</v>
      </c>
      <c r="G47" s="2" t="str">
        <f t="shared" si="21"/>
        <v>B</v>
      </c>
      <c r="H47" s="1" t="str">
        <f t="shared" si="22"/>
        <v/>
      </c>
      <c r="I47" s="1">
        <f t="shared" si="23"/>
        <v>2257874</v>
      </c>
      <c r="J47" s="1" t="str">
        <f t="shared" si="24"/>
        <v/>
      </c>
      <c r="K47" s="1" t="str">
        <f t="shared" si="25"/>
        <v/>
      </c>
      <c r="M47" t="b">
        <f t="shared" si="26"/>
        <v>1</v>
      </c>
      <c r="N47" s="12" t="str">
        <f t="shared" si="27"/>
        <v/>
      </c>
      <c r="O47" s="12">
        <f t="shared" si="28"/>
        <v>1</v>
      </c>
      <c r="P47" s="12" t="str">
        <f t="shared" si="29"/>
        <v/>
      </c>
      <c r="Q47" s="12" t="str">
        <f t="shared" si="30"/>
        <v/>
      </c>
      <c r="S47">
        <f t="shared" si="31"/>
        <v>1.4444999999999999</v>
      </c>
      <c r="T47" s="1">
        <f t="shared" si="32"/>
        <v>2257874</v>
      </c>
      <c r="U47" s="1">
        <f t="shared" si="33"/>
        <v>3261598</v>
      </c>
      <c r="V47">
        <f t="shared" si="34"/>
        <v>0</v>
      </c>
      <c r="W47">
        <f t="shared" si="35"/>
        <v>4711378</v>
      </c>
      <c r="X47">
        <f t="shared" ref="X47" si="520">IF(W47&gt;$T47*2,1,0)</f>
        <v>1</v>
      </c>
      <c r="Y47">
        <f t="shared" si="37"/>
        <v>4711378</v>
      </c>
      <c r="Z47">
        <f t="shared" ref="Z47" si="521">IF(Y47&gt;$T47*2,1,0)</f>
        <v>1</v>
      </c>
      <c r="AA47">
        <f t="shared" si="39"/>
        <v>4711378</v>
      </c>
      <c r="AB47">
        <f t="shared" ref="AB47" si="522">IF(AA47&gt;$T47*2,1,0)</f>
        <v>1</v>
      </c>
      <c r="AC47">
        <f t="shared" si="41"/>
        <v>4711378</v>
      </c>
      <c r="AD47">
        <f t="shared" ref="AD47" si="523">IF(AC47&gt;$T47*2,1,0)</f>
        <v>1</v>
      </c>
      <c r="AE47">
        <f t="shared" si="43"/>
        <v>4711378</v>
      </c>
      <c r="AF47">
        <f t="shared" ref="AF47" si="524">IF(AE47&gt;$T47*2,1,0)</f>
        <v>1</v>
      </c>
      <c r="AG47">
        <f t="shared" si="45"/>
        <v>4711378</v>
      </c>
      <c r="AH47">
        <f t="shared" ref="AH47" si="525">IF(AG47&gt;$T47*2,1,0)</f>
        <v>1</v>
      </c>
      <c r="AI47">
        <f t="shared" si="47"/>
        <v>4711378</v>
      </c>
      <c r="AJ47">
        <f t="shared" ref="AJ47" si="526">IF(AI47&gt;$T47*2,1,0)</f>
        <v>1</v>
      </c>
      <c r="AK47">
        <f t="shared" si="49"/>
        <v>4711378</v>
      </c>
      <c r="AL47">
        <f t="shared" ref="AL47" si="527">IF(AK47&gt;$T47*2,1,0)</f>
        <v>1</v>
      </c>
      <c r="AM47">
        <f t="shared" si="51"/>
        <v>4711378</v>
      </c>
      <c r="AN47">
        <f t="shared" ref="AN47" si="528">IF(AM47&gt;$T47*2,1,0)</f>
        <v>1</v>
      </c>
      <c r="AO47">
        <f t="shared" si="53"/>
        <v>4711378</v>
      </c>
      <c r="AP47">
        <f t="shared" ref="AP47" si="529">IF(AO47&gt;$T47*2,1,0)</f>
        <v>1</v>
      </c>
      <c r="AQ47" s="1">
        <f t="shared" si="55"/>
        <v>4711378</v>
      </c>
      <c r="AR47">
        <f t="shared" ref="AR47" si="530">IF(AQ47&gt;$T47*2,1,0)</f>
        <v>1</v>
      </c>
      <c r="AS47">
        <f t="shared" si="57"/>
        <v>1</v>
      </c>
    </row>
    <row r="48" spans="1:45" x14ac:dyDescent="0.25">
      <c r="A48" s="2" t="s">
        <v>45</v>
      </c>
      <c r="B48" s="1">
        <v>140026</v>
      </c>
      <c r="C48" s="1">
        <v>146354</v>
      </c>
      <c r="D48" s="1">
        <v>2759991</v>
      </c>
      <c r="E48" s="1">
        <v>2742120</v>
      </c>
      <c r="F48" s="2" t="str">
        <f t="shared" si="20"/>
        <v>w46</v>
      </c>
      <c r="G48" s="2" t="str">
        <f t="shared" si="21"/>
        <v>C</v>
      </c>
      <c r="H48" s="1" t="str">
        <f t="shared" si="22"/>
        <v/>
      </c>
      <c r="I48" s="1" t="str">
        <f t="shared" si="23"/>
        <v/>
      </c>
      <c r="J48" s="1">
        <f t="shared" si="24"/>
        <v>286380</v>
      </c>
      <c r="K48" s="1" t="str">
        <f t="shared" si="25"/>
        <v/>
      </c>
      <c r="M48" t="b">
        <f t="shared" si="26"/>
        <v>1</v>
      </c>
      <c r="N48" s="12" t="str">
        <f t="shared" si="27"/>
        <v/>
      </c>
      <c r="O48" s="12" t="str">
        <f t="shared" si="28"/>
        <v/>
      </c>
      <c r="P48" s="12">
        <f t="shared" si="29"/>
        <v>1</v>
      </c>
      <c r="Q48" s="12" t="str">
        <f t="shared" si="30"/>
        <v/>
      </c>
      <c r="S48">
        <f t="shared" si="31"/>
        <v>19.212599999999998</v>
      </c>
      <c r="T48" s="1">
        <f t="shared" si="32"/>
        <v>286380</v>
      </c>
      <c r="U48" s="1">
        <f t="shared" si="33"/>
        <v>5502111</v>
      </c>
      <c r="V48">
        <f t="shared" si="34"/>
        <v>1</v>
      </c>
      <c r="W48">
        <f t="shared" si="35"/>
        <v>5502111</v>
      </c>
      <c r="X48">
        <f t="shared" ref="X48" si="531">IF(W48&gt;$T48*2,1,0)</f>
        <v>1</v>
      </c>
      <c r="Y48">
        <f t="shared" si="37"/>
        <v>5502111</v>
      </c>
      <c r="Z48">
        <f t="shared" ref="Z48" si="532">IF(Y48&gt;$T48*2,1,0)</f>
        <v>1</v>
      </c>
      <c r="AA48">
        <f t="shared" si="39"/>
        <v>5502111</v>
      </c>
      <c r="AB48">
        <f t="shared" ref="AB48" si="533">IF(AA48&gt;$T48*2,1,0)</f>
        <v>1</v>
      </c>
      <c r="AC48">
        <f t="shared" si="41"/>
        <v>5502111</v>
      </c>
      <c r="AD48">
        <f t="shared" ref="AD48" si="534">IF(AC48&gt;$T48*2,1,0)</f>
        <v>1</v>
      </c>
      <c r="AE48">
        <f t="shared" si="43"/>
        <v>5502111</v>
      </c>
      <c r="AF48">
        <f t="shared" ref="AF48" si="535">IF(AE48&gt;$T48*2,1,0)</f>
        <v>1</v>
      </c>
      <c r="AG48">
        <f t="shared" si="45"/>
        <v>5502111</v>
      </c>
      <c r="AH48">
        <f t="shared" ref="AH48" si="536">IF(AG48&gt;$T48*2,1,0)</f>
        <v>1</v>
      </c>
      <c r="AI48">
        <f t="shared" si="47"/>
        <v>5502111</v>
      </c>
      <c r="AJ48">
        <f t="shared" ref="AJ48" si="537">IF(AI48&gt;$T48*2,1,0)</f>
        <v>1</v>
      </c>
      <c r="AK48">
        <f t="shared" si="49"/>
        <v>5502111</v>
      </c>
      <c r="AL48">
        <f t="shared" ref="AL48" si="538">IF(AK48&gt;$T48*2,1,0)</f>
        <v>1</v>
      </c>
      <c r="AM48">
        <f t="shared" si="51"/>
        <v>5502111</v>
      </c>
      <c r="AN48">
        <f t="shared" ref="AN48" si="539">IF(AM48&gt;$T48*2,1,0)</f>
        <v>1</v>
      </c>
      <c r="AO48">
        <f t="shared" si="53"/>
        <v>5502111</v>
      </c>
      <c r="AP48">
        <f t="shared" ref="AP48" si="540">IF(AO48&gt;$T48*2,1,0)</f>
        <v>1</v>
      </c>
      <c r="AQ48" s="1">
        <f t="shared" si="55"/>
        <v>5502111</v>
      </c>
      <c r="AR48">
        <f t="shared" ref="AR48" si="541">IF(AQ48&gt;$T48*2,1,0)</f>
        <v>1</v>
      </c>
      <c r="AS48">
        <f t="shared" si="57"/>
        <v>1</v>
      </c>
    </row>
    <row r="49" spans="1:45" x14ac:dyDescent="0.25">
      <c r="A49" s="2" t="s">
        <v>46</v>
      </c>
      <c r="B49" s="1">
        <v>1198765</v>
      </c>
      <c r="C49" s="1">
        <v>1304945</v>
      </c>
      <c r="D49" s="1">
        <v>2786493</v>
      </c>
      <c r="E49" s="1">
        <v>2602643</v>
      </c>
      <c r="F49" s="2" t="str">
        <f t="shared" si="20"/>
        <v>w47</v>
      </c>
      <c r="G49" s="2" t="str">
        <f t="shared" si="21"/>
        <v>B</v>
      </c>
      <c r="H49" s="1" t="str">
        <f t="shared" si="22"/>
        <v/>
      </c>
      <c r="I49" s="1">
        <f t="shared" si="23"/>
        <v>2503710</v>
      </c>
      <c r="J49" s="1" t="str">
        <f t="shared" si="24"/>
        <v/>
      </c>
      <c r="K49" s="1" t="str">
        <f t="shared" si="25"/>
        <v/>
      </c>
      <c r="M49" t="b">
        <f t="shared" si="26"/>
        <v>1</v>
      </c>
      <c r="N49" s="12" t="str">
        <f t="shared" si="27"/>
        <v/>
      </c>
      <c r="O49" s="12">
        <f t="shared" si="28"/>
        <v>1</v>
      </c>
      <c r="P49" s="12" t="str">
        <f t="shared" si="29"/>
        <v/>
      </c>
      <c r="Q49" s="12" t="str">
        <f t="shared" si="30"/>
        <v/>
      </c>
      <c r="S49">
        <f t="shared" si="31"/>
        <v>2.1524999999999999</v>
      </c>
      <c r="T49" s="1">
        <f t="shared" si="32"/>
        <v>2503710</v>
      </c>
      <c r="U49" s="1">
        <f t="shared" si="33"/>
        <v>5389136</v>
      </c>
      <c r="V49">
        <f t="shared" si="34"/>
        <v>1</v>
      </c>
      <c r="W49">
        <f t="shared" si="35"/>
        <v>5389136</v>
      </c>
      <c r="X49">
        <f t="shared" ref="X49" si="542">IF(W49&gt;$T49*2,1,0)</f>
        <v>1</v>
      </c>
      <c r="Y49">
        <f t="shared" si="37"/>
        <v>5389136</v>
      </c>
      <c r="Z49">
        <f t="shared" ref="Z49" si="543">IF(Y49&gt;$T49*2,1,0)</f>
        <v>1</v>
      </c>
      <c r="AA49">
        <f t="shared" si="39"/>
        <v>5389136</v>
      </c>
      <c r="AB49">
        <f t="shared" ref="AB49" si="544">IF(AA49&gt;$T49*2,1,0)</f>
        <v>1</v>
      </c>
      <c r="AC49">
        <f t="shared" si="41"/>
        <v>5389136</v>
      </c>
      <c r="AD49">
        <f t="shared" ref="AD49" si="545">IF(AC49&gt;$T49*2,1,0)</f>
        <v>1</v>
      </c>
      <c r="AE49">
        <f t="shared" si="43"/>
        <v>5389136</v>
      </c>
      <c r="AF49">
        <f t="shared" ref="AF49" si="546">IF(AE49&gt;$T49*2,1,0)</f>
        <v>1</v>
      </c>
      <c r="AG49">
        <f t="shared" si="45"/>
        <v>5389136</v>
      </c>
      <c r="AH49">
        <f t="shared" ref="AH49" si="547">IF(AG49&gt;$T49*2,1,0)</f>
        <v>1</v>
      </c>
      <c r="AI49">
        <f t="shared" si="47"/>
        <v>5389136</v>
      </c>
      <c r="AJ49">
        <f t="shared" ref="AJ49" si="548">IF(AI49&gt;$T49*2,1,0)</f>
        <v>1</v>
      </c>
      <c r="AK49">
        <f t="shared" si="49"/>
        <v>5389136</v>
      </c>
      <c r="AL49">
        <f t="shared" ref="AL49" si="549">IF(AK49&gt;$T49*2,1,0)</f>
        <v>1</v>
      </c>
      <c r="AM49">
        <f t="shared" si="51"/>
        <v>5389136</v>
      </c>
      <c r="AN49">
        <f t="shared" ref="AN49" si="550">IF(AM49&gt;$T49*2,1,0)</f>
        <v>1</v>
      </c>
      <c r="AO49">
        <f t="shared" si="53"/>
        <v>5389136</v>
      </c>
      <c r="AP49">
        <f t="shared" ref="AP49" si="551">IF(AO49&gt;$T49*2,1,0)</f>
        <v>1</v>
      </c>
      <c r="AQ49" s="1">
        <f t="shared" si="55"/>
        <v>5389136</v>
      </c>
      <c r="AR49">
        <f t="shared" ref="AR49" si="552">IF(AQ49&gt;$T49*2,1,0)</f>
        <v>1</v>
      </c>
      <c r="AS49">
        <f t="shared" si="57"/>
        <v>1</v>
      </c>
    </row>
    <row r="50" spans="1:45" x14ac:dyDescent="0.25">
      <c r="A50" s="2" t="s">
        <v>47</v>
      </c>
      <c r="B50" s="1">
        <v>2619776</v>
      </c>
      <c r="C50" s="1">
        <v>2749623</v>
      </c>
      <c r="D50" s="1">
        <v>2888215</v>
      </c>
      <c r="E50" s="1">
        <v>2800174</v>
      </c>
      <c r="F50" s="2" t="str">
        <f t="shared" si="20"/>
        <v>w48</v>
      </c>
      <c r="G50" s="2" t="str">
        <f t="shared" si="21"/>
        <v>C</v>
      </c>
      <c r="H50" s="1" t="str">
        <f t="shared" si="22"/>
        <v/>
      </c>
      <c r="I50" s="1" t="str">
        <f t="shared" si="23"/>
        <v/>
      </c>
      <c r="J50" s="1">
        <f t="shared" si="24"/>
        <v>5369399</v>
      </c>
      <c r="K50" s="1" t="str">
        <f t="shared" si="25"/>
        <v/>
      </c>
      <c r="M50" t="b">
        <f t="shared" si="26"/>
        <v>1</v>
      </c>
      <c r="N50" s="12" t="str">
        <f t="shared" si="27"/>
        <v/>
      </c>
      <c r="O50" s="12" t="str">
        <f t="shared" si="28"/>
        <v/>
      </c>
      <c r="P50" s="12">
        <f t="shared" si="29"/>
        <v>1</v>
      </c>
      <c r="Q50" s="12" t="str">
        <f t="shared" si="30"/>
        <v/>
      </c>
      <c r="S50">
        <f t="shared" si="31"/>
        <v>1.0593999999999999</v>
      </c>
      <c r="T50" s="1">
        <f t="shared" si="32"/>
        <v>5369399</v>
      </c>
      <c r="U50" s="1">
        <f t="shared" si="33"/>
        <v>5688389</v>
      </c>
      <c r="V50">
        <f t="shared" si="34"/>
        <v>0</v>
      </c>
      <c r="W50">
        <f t="shared" si="35"/>
        <v>6026279</v>
      </c>
      <c r="X50">
        <f t="shared" ref="X50" si="553">IF(W50&gt;$T50*2,1,0)</f>
        <v>0</v>
      </c>
      <c r="Y50">
        <f t="shared" si="37"/>
        <v>6384239</v>
      </c>
      <c r="Z50">
        <f t="shared" ref="Z50" si="554">IF(Y50&gt;$T50*2,1,0)</f>
        <v>0</v>
      </c>
      <c r="AA50">
        <f t="shared" si="39"/>
        <v>6763462</v>
      </c>
      <c r="AB50">
        <f t="shared" ref="AB50" si="555">IF(AA50&gt;$T50*2,1,0)</f>
        <v>0</v>
      </c>
      <c r="AC50">
        <f t="shared" si="41"/>
        <v>7165211</v>
      </c>
      <c r="AD50">
        <f t="shared" ref="AD50" si="556">IF(AC50&gt;$T50*2,1,0)</f>
        <v>0</v>
      </c>
      <c r="AE50">
        <f t="shared" si="43"/>
        <v>7590824</v>
      </c>
      <c r="AF50">
        <f t="shared" ref="AF50" si="557">IF(AE50&gt;$T50*2,1,0)</f>
        <v>0</v>
      </c>
      <c r="AG50">
        <f t="shared" si="45"/>
        <v>8041718</v>
      </c>
      <c r="AH50">
        <f t="shared" ref="AH50" si="558">IF(AG50&gt;$T50*2,1,0)</f>
        <v>0</v>
      </c>
      <c r="AI50">
        <f t="shared" si="47"/>
        <v>8519396</v>
      </c>
      <c r="AJ50">
        <f t="shared" ref="AJ50" si="559">IF(AI50&gt;$T50*2,1,0)</f>
        <v>0</v>
      </c>
      <c r="AK50">
        <f t="shared" si="49"/>
        <v>9025448</v>
      </c>
      <c r="AL50">
        <f t="shared" ref="AL50" si="560">IF(AK50&gt;$T50*2,1,0)</f>
        <v>0</v>
      </c>
      <c r="AM50">
        <f t="shared" si="51"/>
        <v>9561559</v>
      </c>
      <c r="AN50">
        <f t="shared" ref="AN50" si="561">IF(AM50&gt;$T50*2,1,0)</f>
        <v>0</v>
      </c>
      <c r="AO50">
        <f t="shared" si="53"/>
        <v>10129515</v>
      </c>
      <c r="AP50">
        <f t="shared" ref="AP50" si="562">IF(AO50&gt;$T50*2,1,0)</f>
        <v>0</v>
      </c>
      <c r="AQ50" s="1">
        <f t="shared" si="55"/>
        <v>10731208</v>
      </c>
      <c r="AR50">
        <f t="shared" ref="AR50" si="563">IF(AQ50&gt;$T50*2,1,0)</f>
        <v>0</v>
      </c>
      <c r="AS50">
        <f t="shared" si="57"/>
        <v>0</v>
      </c>
    </row>
    <row r="51" spans="1:45" x14ac:dyDescent="0.25">
      <c r="A51" s="2" t="s">
        <v>48</v>
      </c>
      <c r="B51" s="1">
        <v>248398</v>
      </c>
      <c r="C51" s="1">
        <v>268511</v>
      </c>
      <c r="D51" s="1">
        <v>3110853</v>
      </c>
      <c r="E51" s="1">
        <v>2986411</v>
      </c>
      <c r="F51" s="2" t="str">
        <f t="shared" si="20"/>
        <v>w49</v>
      </c>
      <c r="G51" s="2" t="str">
        <f t="shared" si="21"/>
        <v>C</v>
      </c>
      <c r="H51" s="1" t="str">
        <f t="shared" si="22"/>
        <v/>
      </c>
      <c r="I51" s="1" t="str">
        <f t="shared" si="23"/>
        <v/>
      </c>
      <c r="J51" s="1">
        <f t="shared" si="24"/>
        <v>516909</v>
      </c>
      <c r="K51" s="1" t="str">
        <f t="shared" si="25"/>
        <v/>
      </c>
      <c r="M51" t="b">
        <f t="shared" si="26"/>
        <v>1</v>
      </c>
      <c r="N51" s="12" t="str">
        <f t="shared" si="27"/>
        <v/>
      </c>
      <c r="O51" s="12" t="str">
        <f t="shared" si="28"/>
        <v/>
      </c>
      <c r="P51" s="12">
        <f t="shared" si="29"/>
        <v>1</v>
      </c>
      <c r="Q51" s="12" t="str">
        <f t="shared" si="30"/>
        <v/>
      </c>
      <c r="S51">
        <f t="shared" si="31"/>
        <v>11.7956</v>
      </c>
      <c r="T51" s="1">
        <f t="shared" si="32"/>
        <v>516909</v>
      </c>
      <c r="U51" s="1">
        <f t="shared" si="33"/>
        <v>6097264</v>
      </c>
      <c r="V51">
        <f t="shared" si="34"/>
        <v>1</v>
      </c>
      <c r="W51">
        <f t="shared" si="35"/>
        <v>6097264</v>
      </c>
      <c r="X51">
        <f t="shared" ref="X51" si="564">IF(W51&gt;$T51*2,1,0)</f>
        <v>1</v>
      </c>
      <c r="Y51">
        <f t="shared" si="37"/>
        <v>6097264</v>
      </c>
      <c r="Z51">
        <f t="shared" ref="Z51" si="565">IF(Y51&gt;$T51*2,1,0)</f>
        <v>1</v>
      </c>
      <c r="AA51">
        <f t="shared" si="39"/>
        <v>6097264</v>
      </c>
      <c r="AB51">
        <f t="shared" ref="AB51" si="566">IF(AA51&gt;$T51*2,1,0)</f>
        <v>1</v>
      </c>
      <c r="AC51">
        <f t="shared" si="41"/>
        <v>6097264</v>
      </c>
      <c r="AD51">
        <f t="shared" ref="AD51" si="567">IF(AC51&gt;$T51*2,1,0)</f>
        <v>1</v>
      </c>
      <c r="AE51">
        <f t="shared" si="43"/>
        <v>6097264</v>
      </c>
      <c r="AF51">
        <f t="shared" ref="AF51" si="568">IF(AE51&gt;$T51*2,1,0)</f>
        <v>1</v>
      </c>
      <c r="AG51">
        <f t="shared" si="45"/>
        <v>6097264</v>
      </c>
      <c r="AH51">
        <f t="shared" ref="AH51" si="569">IF(AG51&gt;$T51*2,1,0)</f>
        <v>1</v>
      </c>
      <c r="AI51">
        <f t="shared" si="47"/>
        <v>6097264</v>
      </c>
      <c r="AJ51">
        <f t="shared" ref="AJ51" si="570">IF(AI51&gt;$T51*2,1,0)</f>
        <v>1</v>
      </c>
      <c r="AK51">
        <f t="shared" si="49"/>
        <v>6097264</v>
      </c>
      <c r="AL51">
        <f t="shared" ref="AL51" si="571">IF(AK51&gt;$T51*2,1,0)</f>
        <v>1</v>
      </c>
      <c r="AM51">
        <f t="shared" si="51"/>
        <v>6097264</v>
      </c>
      <c r="AN51">
        <f t="shared" ref="AN51" si="572">IF(AM51&gt;$T51*2,1,0)</f>
        <v>1</v>
      </c>
      <c r="AO51">
        <f t="shared" si="53"/>
        <v>6097264</v>
      </c>
      <c r="AP51">
        <f t="shared" ref="AP51" si="573">IF(AO51&gt;$T51*2,1,0)</f>
        <v>1</v>
      </c>
      <c r="AQ51" s="1">
        <f t="shared" si="55"/>
        <v>6097264</v>
      </c>
      <c r="AR51">
        <f t="shared" ref="AR51" si="574">IF(AQ51&gt;$T51*2,1,0)</f>
        <v>1</v>
      </c>
      <c r="AS51">
        <f t="shared" si="57"/>
        <v>1</v>
      </c>
    </row>
    <row r="52" spans="1:45" x14ac:dyDescent="0.25">
      <c r="A52" s="2" t="s">
        <v>49</v>
      </c>
      <c r="B52" s="1">
        <v>2494207</v>
      </c>
      <c r="C52" s="1">
        <v>2625207</v>
      </c>
      <c r="D52" s="1">
        <v>1796293</v>
      </c>
      <c r="E52" s="1">
        <v>1853602</v>
      </c>
      <c r="F52" s="2" t="str">
        <f t="shared" si="20"/>
        <v>w50</v>
      </c>
      <c r="G52" s="2" t="str">
        <f t="shared" si="21"/>
        <v>B</v>
      </c>
      <c r="H52" s="1" t="str">
        <f t="shared" si="22"/>
        <v/>
      </c>
      <c r="I52" s="1">
        <f t="shared" si="23"/>
        <v>5119414</v>
      </c>
      <c r="J52" s="1" t="str">
        <f t="shared" si="24"/>
        <v/>
      </c>
      <c r="K52" s="1" t="str">
        <f t="shared" si="25"/>
        <v/>
      </c>
      <c r="M52" t="b">
        <f t="shared" si="26"/>
        <v>0</v>
      </c>
      <c r="N52" s="12" t="str">
        <f t="shared" si="27"/>
        <v/>
      </c>
      <c r="O52" s="12" t="str">
        <f t="shared" si="28"/>
        <v/>
      </c>
      <c r="P52" s="12" t="str">
        <f t="shared" si="29"/>
        <v/>
      </c>
      <c r="Q52" s="12" t="str">
        <f t="shared" si="30"/>
        <v/>
      </c>
      <c r="S52">
        <f t="shared" si="31"/>
        <v>0.71299999999999997</v>
      </c>
      <c r="T52" s="1">
        <f t="shared" si="32"/>
        <v>5119414</v>
      </c>
      <c r="U52" s="1">
        <f t="shared" si="33"/>
        <v>3649895</v>
      </c>
      <c r="V52">
        <f t="shared" si="34"/>
        <v>0</v>
      </c>
      <c r="W52">
        <f t="shared" si="35"/>
        <v>2602375</v>
      </c>
      <c r="X52">
        <f t="shared" ref="X52" si="575">IF(W52&gt;$T52*2,1,0)</f>
        <v>0</v>
      </c>
      <c r="Y52">
        <f t="shared" si="37"/>
        <v>1855493</v>
      </c>
      <c r="Z52">
        <f t="shared" ref="Z52" si="576">IF(Y52&gt;$T52*2,1,0)</f>
        <v>0</v>
      </c>
      <c r="AA52">
        <f t="shared" si="39"/>
        <v>1322966</v>
      </c>
      <c r="AB52">
        <f t="shared" ref="AB52" si="577">IF(AA52&gt;$T52*2,1,0)</f>
        <v>0</v>
      </c>
      <c r="AC52">
        <f t="shared" si="41"/>
        <v>943274</v>
      </c>
      <c r="AD52">
        <f t="shared" ref="AD52" si="578">IF(AC52&gt;$T52*2,1,0)</f>
        <v>0</v>
      </c>
      <c r="AE52">
        <f t="shared" si="43"/>
        <v>672554</v>
      </c>
      <c r="AF52">
        <f t="shared" ref="AF52" si="579">IF(AE52&gt;$T52*2,1,0)</f>
        <v>0</v>
      </c>
      <c r="AG52">
        <f t="shared" si="45"/>
        <v>479531</v>
      </c>
      <c r="AH52">
        <f t="shared" ref="AH52" si="580">IF(AG52&gt;$T52*2,1,0)</f>
        <v>0</v>
      </c>
      <c r="AI52">
        <f t="shared" si="47"/>
        <v>341905</v>
      </c>
      <c r="AJ52">
        <f t="shared" ref="AJ52" si="581">IF(AI52&gt;$T52*2,1,0)</f>
        <v>0</v>
      </c>
      <c r="AK52">
        <f t="shared" si="49"/>
        <v>243778</v>
      </c>
      <c r="AL52">
        <f t="shared" ref="AL52" si="582">IF(AK52&gt;$T52*2,1,0)</f>
        <v>0</v>
      </c>
      <c r="AM52">
        <f t="shared" si="51"/>
        <v>173813</v>
      </c>
      <c r="AN52">
        <f t="shared" ref="AN52" si="583">IF(AM52&gt;$T52*2,1,0)</f>
        <v>0</v>
      </c>
      <c r="AO52">
        <f t="shared" si="53"/>
        <v>123928</v>
      </c>
      <c r="AP52">
        <f t="shared" ref="AP52" si="584">IF(AO52&gt;$T52*2,1,0)</f>
        <v>0</v>
      </c>
      <c r="AQ52" s="1">
        <f t="shared" si="55"/>
        <v>88360</v>
      </c>
      <c r="AR52">
        <f t="shared" ref="AR52" si="585">IF(AQ52&gt;$T52*2,1,0)</f>
        <v>0</v>
      </c>
      <c r="AS52">
        <f t="shared" si="57"/>
        <v>0</v>
      </c>
    </row>
    <row r="53" spans="1:45" x14ac:dyDescent="0.25">
      <c r="H53" s="4" t="s">
        <v>57</v>
      </c>
      <c r="I53" s="4" t="s">
        <v>58</v>
      </c>
      <c r="J53" s="4" t="s">
        <v>59</v>
      </c>
      <c r="K53" s="4" t="s">
        <v>60</v>
      </c>
      <c r="N53" s="4" t="s">
        <v>57</v>
      </c>
      <c r="O53" s="4" t="s">
        <v>58</v>
      </c>
      <c r="P53" s="4" t="s">
        <v>59</v>
      </c>
      <c r="Q53" s="4" t="s">
        <v>60</v>
      </c>
      <c r="AO53" s="22" t="s">
        <v>94</v>
      </c>
      <c r="AP53" s="22"/>
      <c r="AQ53"/>
      <c r="AR53"/>
      <c r="AS53" s="5">
        <f>SUM(AS3:AS52)</f>
        <v>18</v>
      </c>
    </row>
    <row r="54" spans="1:45" x14ac:dyDescent="0.25">
      <c r="H54" s="6">
        <f>SUM(H3:H52)</f>
        <v>33929579</v>
      </c>
      <c r="I54" s="6">
        <f t="shared" ref="I54:K54" si="586">SUM(I3:I52)</f>
        <v>41736619</v>
      </c>
      <c r="J54" s="6">
        <f t="shared" si="586"/>
        <v>57649017</v>
      </c>
      <c r="K54" s="6">
        <f t="shared" si="586"/>
        <v>36530387</v>
      </c>
      <c r="N54" s="13">
        <f>SUM(N3:N52)</f>
        <v>3</v>
      </c>
      <c r="O54" s="13">
        <f t="shared" ref="O54:Q54" si="587">SUM(O3:O52)</f>
        <v>4</v>
      </c>
      <c r="P54" s="13">
        <f t="shared" si="587"/>
        <v>8</v>
      </c>
      <c r="Q54" s="13">
        <f t="shared" si="587"/>
        <v>4</v>
      </c>
      <c r="AO54" s="10">
        <f>SUM(AQ3:AQ52)</f>
        <v>125942598</v>
      </c>
      <c r="AP54" s="11"/>
      <c r="AQ54" s="20" t="s">
        <v>95</v>
      </c>
      <c r="AR54"/>
      <c r="AS54" s="21" t="s">
        <v>95</v>
      </c>
    </row>
    <row r="55" spans="1:45" x14ac:dyDescent="0.25">
      <c r="N55" s="9" t="s">
        <v>63</v>
      </c>
      <c r="O55" s="7"/>
      <c r="P55" s="7"/>
      <c r="Q55" s="7"/>
      <c r="AO55" s="23" t="s">
        <v>97</v>
      </c>
      <c r="AP55" s="23"/>
    </row>
    <row r="56" spans="1:45" x14ac:dyDescent="0.25">
      <c r="N56" s="10">
        <f>SUM(N54:Q54)</f>
        <v>19</v>
      </c>
      <c r="O56" s="11"/>
      <c r="P56" s="11"/>
      <c r="Q56" s="11"/>
      <c r="AN56" s="24" t="str">
        <f>ADDRESS(MATCH(MAX(AQ:AQ),AQ:AQ,0), 1,4)</f>
        <v>A14</v>
      </c>
      <c r="AO56" s="11" t="str">
        <f ca="1">INDIRECT(AN56)</f>
        <v>w12C</v>
      </c>
      <c r="AP56" s="11"/>
    </row>
    <row r="57" spans="1:45" x14ac:dyDescent="0.25">
      <c r="H57" s="8" t="s">
        <v>61</v>
      </c>
      <c r="I57" s="8"/>
      <c r="J57" s="8"/>
      <c r="K57" s="8"/>
      <c r="N57" s="8" t="s">
        <v>64</v>
      </c>
      <c r="O57" s="8"/>
      <c r="P57" s="8"/>
      <c r="Q57" s="8"/>
    </row>
  </sheetData>
  <mergeCells count="11">
    <mergeCell ref="AO53:AP53"/>
    <mergeCell ref="AO54:AP54"/>
    <mergeCell ref="AO56:AP56"/>
    <mergeCell ref="AO55:AP55"/>
    <mergeCell ref="H57:K57"/>
    <mergeCell ref="N55:Q55"/>
    <mergeCell ref="N56:Q56"/>
    <mergeCell ref="N57:Q57"/>
    <mergeCell ref="B1:E1"/>
    <mergeCell ref="H1:K1"/>
    <mergeCell ref="M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kraina</vt:lpstr>
      <vt:lpstr>Arkusz1</vt:lpstr>
      <vt:lpstr>Arkusz1!Obszar_wydruku</vt:lpstr>
    </vt:vector>
  </TitlesOfParts>
  <Company>WSNHiD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Tomczak</dc:creator>
  <cp:lastModifiedBy>Robert Tomczak</cp:lastModifiedBy>
  <cp:lastPrinted>2015-05-20T13:13:27Z</cp:lastPrinted>
  <dcterms:created xsi:type="dcterms:W3CDTF">2015-05-20T12:33:10Z</dcterms:created>
  <dcterms:modified xsi:type="dcterms:W3CDTF">2015-05-20T13:46:10Z</dcterms:modified>
</cp:coreProperties>
</file>